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M46" i="4"/>
  <c r="M47"/>
  <c r="M48"/>
  <c r="M44"/>
  <c r="L44"/>
  <c r="L46"/>
  <c r="L47"/>
  <c r="L48"/>
  <c r="L43"/>
  <c r="H32"/>
  <c r="F13" l="1"/>
  <c r="H13"/>
  <c r="D13"/>
  <c r="F36"/>
  <c r="F35"/>
  <c r="F34"/>
  <c r="F33"/>
  <c r="F32"/>
  <c r="F25"/>
  <c r="F19"/>
  <c r="E73" i="1" l="1"/>
  <c r="E77"/>
  <c r="D84" l="1"/>
  <c r="F43" l="1"/>
  <c r="G43"/>
  <c r="H43"/>
  <c r="I43"/>
  <c r="D60" l="1"/>
  <c r="D89" s="1"/>
  <c r="D119" s="1"/>
  <c r="D59"/>
  <c r="D118" s="1"/>
  <c r="H33" i="4" l="1"/>
  <c r="H34"/>
  <c r="H35"/>
  <c r="H36"/>
  <c r="H25"/>
  <c r="H19"/>
  <c r="F86" i="1" l="1"/>
  <c r="G86"/>
  <c r="H86"/>
  <c r="I86"/>
  <c r="G85"/>
  <c r="G102" s="1"/>
  <c r="H85"/>
  <c r="H102" s="1"/>
  <c r="I85"/>
  <c r="I102" s="1"/>
  <c r="F85"/>
  <c r="F102" s="1"/>
  <c r="D100" l="1"/>
  <c r="AA59" i="4" l="1"/>
  <c r="AA58"/>
  <c r="I49"/>
  <c r="W61"/>
  <c r="X61"/>
  <c r="Y61"/>
  <c r="Z61"/>
  <c r="Q59"/>
  <c r="Q61" s="1"/>
  <c r="V58"/>
  <c r="D19"/>
  <c r="E51" i="1"/>
  <c r="E85" s="1"/>
  <c r="E102" s="1"/>
  <c r="E52"/>
  <c r="E88" s="1"/>
  <c r="E54"/>
  <c r="E86" s="1"/>
  <c r="E55"/>
  <c r="E87" s="1"/>
  <c r="C60"/>
  <c r="C89" s="1"/>
  <c r="C119" s="1"/>
  <c r="C59"/>
  <c r="C118" s="1"/>
  <c r="F88"/>
  <c r="G88"/>
  <c r="H88"/>
  <c r="I88"/>
  <c r="E50"/>
  <c r="E47"/>
  <c r="E75" s="1"/>
  <c r="E74" s="1"/>
  <c r="R61" i="4"/>
  <c r="S61"/>
  <c r="T61"/>
  <c r="U61"/>
  <c r="J49"/>
  <c r="K49"/>
  <c r="F100" i="1"/>
  <c r="G100"/>
  <c r="H100"/>
  <c r="I100"/>
  <c r="F87"/>
  <c r="G87"/>
  <c r="H87"/>
  <c r="I87"/>
  <c r="F49"/>
  <c r="F59" s="1"/>
  <c r="G49"/>
  <c r="G59" s="1"/>
  <c r="H49"/>
  <c r="H59" s="1"/>
  <c r="I49"/>
  <c r="I59" s="1"/>
  <c r="F60"/>
  <c r="G60"/>
  <c r="H60"/>
  <c r="I60"/>
  <c r="F48"/>
  <c r="G48"/>
  <c r="H48"/>
  <c r="I48"/>
  <c r="E44"/>
  <c r="F75"/>
  <c r="F74" s="1"/>
  <c r="G75"/>
  <c r="G74" s="1"/>
  <c r="H75"/>
  <c r="H74" s="1"/>
  <c r="I75"/>
  <c r="I74" s="1"/>
  <c r="D25" i="4"/>
  <c r="E61" i="1"/>
  <c r="E62"/>
  <c r="E63"/>
  <c r="E64"/>
  <c r="E66"/>
  <c r="E67"/>
  <c r="E69"/>
  <c r="AE61" i="4"/>
  <c r="AD61"/>
  <c r="AC61"/>
  <c r="AB61"/>
  <c r="P61"/>
  <c r="O61"/>
  <c r="N61"/>
  <c r="M61"/>
  <c r="L61"/>
  <c r="K61"/>
  <c r="J61"/>
  <c r="I61"/>
  <c r="H61"/>
  <c r="G61"/>
  <c r="M49" l="1"/>
  <c r="L49"/>
  <c r="AA61"/>
  <c r="E48" i="1"/>
  <c r="F84"/>
  <c r="V61" i="4"/>
  <c r="I84" i="1"/>
  <c r="I89" s="1"/>
  <c r="G84"/>
  <c r="G89" s="1"/>
  <c r="H84"/>
  <c r="H89" s="1"/>
  <c r="E84"/>
  <c r="F89"/>
  <c r="E100"/>
  <c r="E43"/>
  <c r="I118"/>
  <c r="H118"/>
  <c r="G118"/>
  <c r="F118"/>
  <c r="E49"/>
  <c r="E60"/>
  <c r="E59" l="1"/>
  <c r="E89"/>
  <c r="E118"/>
  <c r="E119" l="1"/>
  <c r="G119"/>
  <c r="H119"/>
  <c r="F119"/>
  <c r="I119"/>
</calcChain>
</file>

<file path=xl/comments1.xml><?xml version="1.0" encoding="utf-8"?>
<comments xmlns="http://schemas.openxmlformats.org/spreadsheetml/2006/main">
  <authors>
    <author>Автор</author>
  </authors>
  <commentList>
    <comment ref="C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плюс навчання 5100 грн.</t>
        </r>
      </text>
    </comment>
    <comment ref="C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мінус навчання 5100 грн.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</t>
        </r>
      </text>
    </comment>
    <comment ref="D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</commentList>
</comments>
</file>

<file path=xl/sharedStrings.xml><?xml version="1.0" encoding="utf-8"?>
<sst xmlns="http://schemas.openxmlformats.org/spreadsheetml/2006/main" count="289" uniqueCount="222">
  <si>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</si>
  <si>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</si>
  <si>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</si>
  <si>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</si>
  <si>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</si>
  <si>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</si>
  <si>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</si>
  <si>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</si>
  <si>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</si>
  <si>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</si>
  <si>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</si>
  <si>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</si>
  <si>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</si>
  <si>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</si>
  <si>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</si>
  <si>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</si>
  <si>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</si>
  <si>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</si>
  <si>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</si>
  <si>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</si>
  <si>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</si>
  <si>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</si>
  <si>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</si>
  <si>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</si>
  <si>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</si>
  <si>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</si>
  <si>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</si>
  <si>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</si>
  <si>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</si>
  <si>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</si>
  <si>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</si>
  <si>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</si>
  <si>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</si>
  <si>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</si>
  <si>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</si>
  <si>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</si>
  <si>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</si>
  <si>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</si>
  <si>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</si>
  <si>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</si>
  <si>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</si>
  <si>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</si>
  <si>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</si>
  <si>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</si>
  <si>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</si>
  <si>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</si>
  <si>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</si>
  <si>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</si>
  <si>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</si>
  <si>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</si>
  <si>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</si>
  <si>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</si>
  <si>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</si>
  <si>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</si>
  <si>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</si>
  <si>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</si>
  <si>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</si>
  <si>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</si>
  <si>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</si>
  <si>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</si>
  <si>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</si>
  <si>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</si>
  <si>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</si>
  <si>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</si>
  <si>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</si>
  <si>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</si>
  <si>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</si>
  <si>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</si>
  <si>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</si>
  <si>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</si>
  <si>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</si>
  <si>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</si>
  <si>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</si>
  <si>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</si>
  <si>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</si>
  <si>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</si>
  <si>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</si>
  <si>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</si>
  <si>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</si>
  <si>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</si>
  <si>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</si>
  <si>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</si>
  <si>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</si>
  <si>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</si>
  <si>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</si>
  <si>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</si>
  <si>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</si>
  <si>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</si>
  <si>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</si>
  <si>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</si>
  <si>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</si>
  <si>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</si>
  <si>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</si>
  <si>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</si>
  <si>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</si>
  <si>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</si>
  <si>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</si>
  <si>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</si>
  <si>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</si>
  <si>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</si>
  <si>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</si>
  <si>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</si>
  <si>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</si>
  <si>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</si>
  <si>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</si>
  <si>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</si>
  <si>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</si>
  <si>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</si>
  <si>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</si>
  <si>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</si>
  <si>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</si>
  <si>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</si>
  <si>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</si>
  <si>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</si>
  <si>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</si>
  <si>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</si>
  <si>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</si>
  <si>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</si>
  <si>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</si>
  <si>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</si>
  <si>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</si>
  <si>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</si>
  <si>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</si>
  <si>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</si>
  <si>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</si>
  <si>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</si>
  <si>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</si>
  <si>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</si>
  <si>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</si>
  <si>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</si>
  <si>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</si>
  <si>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</si>
  <si>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</si>
  <si>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</si>
  <si>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</si>
  <si>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</si>
  <si>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</si>
  <si>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</si>
  <si>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</si>
  <si>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</si>
  <si>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</si>
  <si>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</si>
  <si>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</si>
  <si>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</si>
  <si>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</si>
  <si>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</si>
  <si>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</si>
  <si>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</si>
  <si>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</si>
  <si>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</si>
  <si>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</si>
  <si>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</si>
  <si>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</si>
  <si>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</si>
  <si>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</si>
  <si>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</si>
  <si>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</si>
  <si>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</si>
  <si>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</si>
  <si>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</si>
  <si>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</si>
  <si>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</si>
  <si>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</si>
  <si>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</si>
  <si>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</si>
  <si>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</si>
  <si>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</si>
  <si>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</si>
  <si>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</si>
  <si>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</si>
  <si>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</si>
  <si>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</si>
  <si>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</si>
  <si>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</si>
  <si>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</si>
  <si>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</si>
  <si>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</si>
  <si>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</si>
  <si>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</si>
  <si>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</si>
  <si>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</si>
  <si>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</si>
  <si>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</si>
  <si>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t xml:space="preserve">Оновлення матеріальної технічної бази (придбання обладнання, меблів, компютерної техніки) 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</si>
  <si>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</si>
  <si>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</si>
  <si>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</si>
  <si>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</si>
  <si>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</si>
  <si>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</si>
  <si>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 І. Пузирей       </t>
    </r>
  </si>
  <si>
    <t>Генеральний директор Борисюк Олена Геннадіївна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</si>
  <si>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</si>
  <si>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</si>
  <si>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</si>
  <si>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</si>
  <si>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</si>
  <si>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</si>
  <si>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</si>
  <si>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</si>
  <si>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спеціального фонду (оренда та інш. 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</si>
  <si>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</si>
  <si>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</si>
  <si>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</si>
  <si>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</si>
  <si>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</si>
  <si>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</si>
  <si>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</si>
  <si>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</si>
  <si>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</si>
  <si>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ФІНАНСОВИЙ ПЛАН ПІДПРИЄМСТВА НА 2024 рік</t>
  </si>
  <si>
    <t>Дохід від оренди майна, в тому числі залишки на початок року</t>
  </si>
  <si>
    <t>Одиниця виміру, грн</t>
  </si>
  <si>
    <t>до фінансового плану на 2024 рік</t>
  </si>
  <si>
    <t>Витрати, усього грн</t>
  </si>
  <si>
    <t xml:space="preserve">Новгород- Сіверської міської ради  </t>
  </si>
  <si>
    <t xml:space="preserve">    липня 2023 року №       </t>
  </si>
  <si>
    <t>__________________________С. Йожиков</t>
  </si>
  <si>
    <t>(прізвище та ініціали заступника міського голови)</t>
  </si>
  <si>
    <t>"____" _________________ 20      р.</t>
  </si>
  <si>
    <t>Рішення двадцять шостої позачергової сесії</t>
  </si>
  <si>
    <t>ЗАТВЕРДЖЕНО  ПРОЄКТ № 5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</si>
</sst>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0_р_."/>
    <numFmt numFmtId="173" formatCode="#,##0.0_р_."/>
  </numFmts>
  <fonts count="18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4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170" fontId="7" fillId="2" borderId="2" xfId="1" applyNumberFormat="1" applyFont="1" applyFill="1" applyBorder="1" applyAlignment="1">
      <alignment vertical="center" wrapText="1"/>
    </xf>
    <xf numFmtId="170" fontId="7" fillId="2" borderId="1" xfId="1" applyNumberFormat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1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0" borderId="1" xfId="1" applyNumberFormat="1" applyFont="1" applyFill="1" applyBorder="1" applyAlignment="1">
      <alignment horizontal="center" vertical="center" wrapText="1"/>
    </xf>
    <xf numFmtId="171" fontId="7" fillId="2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3" fontId="1" fillId="2" borderId="1" xfId="0" applyNumberFormat="1" applyFont="1" applyFill="1" applyBorder="1" applyAlignment="1">
      <alignment horizontal="center" vertical="center" wrapText="1"/>
    </xf>
    <xf numFmtId="173" fontId="1" fillId="0" borderId="1" xfId="0" applyNumberFormat="1" applyFont="1" applyFill="1" applyBorder="1" applyAlignment="1">
      <alignment horizontal="center" vertical="center" wrapText="1"/>
    </xf>
    <xf numFmtId="173" fontId="3" fillId="2" borderId="1" xfId="0" applyNumberFormat="1" applyFont="1" applyFill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7" fillId="2" borderId="1" xfId="0" applyNumberFormat="1" applyFont="1" applyFill="1" applyBorder="1" applyAlignment="1">
      <alignment horizontal="center" vertical="center" wrapText="1"/>
    </xf>
    <xf numFmtId="173" fontId="7" fillId="0" borderId="2" xfId="0" applyNumberFormat="1" applyFont="1" applyFill="1" applyBorder="1" applyAlignment="1">
      <alignment horizontal="center" vertical="center" wrapText="1"/>
    </xf>
    <xf numFmtId="173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70" fontId="7" fillId="2" borderId="6" xfId="1" applyNumberFormat="1" applyFont="1" applyFill="1" applyBorder="1" applyAlignment="1">
      <alignment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3" fontId="1" fillId="6" borderId="1" xfId="0" applyNumberFormat="1" applyFont="1" applyFill="1" applyBorder="1" applyAlignment="1">
      <alignment horizontal="center" vertical="center" wrapText="1"/>
    </xf>
    <xf numFmtId="173" fontId="7" fillId="6" borderId="1" xfId="0" applyNumberFormat="1" applyFont="1" applyFill="1" applyBorder="1" applyAlignment="1">
      <alignment horizontal="center" vertical="center" wrapText="1"/>
    </xf>
    <xf numFmtId="173" fontId="3" fillId="6" borderId="1" xfId="0" applyNumberFormat="1" applyFont="1" applyFill="1" applyBorder="1" applyAlignment="1">
      <alignment horizontal="center" vertical="center" wrapText="1"/>
    </xf>
    <xf numFmtId="173" fontId="7" fillId="6" borderId="2" xfId="0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2" fontId="7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70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0" fontId="1" fillId="0" borderId="6" xfId="1" applyNumberFormat="1" applyFont="1" applyFill="1" applyBorder="1" applyAlignment="1">
      <alignment vertical="center" wrapText="1"/>
    </xf>
    <xf numFmtId="170" fontId="1" fillId="0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vertical="center" wrapText="1"/>
    </xf>
    <xf numFmtId="170" fontId="1" fillId="2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170" fontId="7" fillId="2" borderId="6" xfId="1" applyNumberFormat="1" applyFont="1" applyFill="1" applyBorder="1" applyAlignment="1">
      <alignment vertical="center" wrapText="1"/>
    </xf>
    <xf numFmtId="170" fontId="7" fillId="2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1" fontId="1" fillId="2" borderId="1" xfId="1" applyNumberFormat="1" applyFont="1" applyFill="1" applyBorder="1" applyAlignment="1">
      <alignment horizontal="center" vertical="center" wrapText="1"/>
    </xf>
    <xf numFmtId="171" fontId="1" fillId="2" borderId="6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7" fillId="2" borderId="1" xfId="1" applyNumberFormat="1" applyFont="1" applyFill="1" applyBorder="1" applyAlignment="1">
      <alignment horizontal="center" vertical="center" wrapText="1"/>
    </xf>
    <xf numFmtId="171" fontId="7" fillId="2" borderId="6" xfId="1" applyNumberFormat="1" applyFont="1" applyFill="1" applyBorder="1" applyAlignment="1">
      <alignment horizontal="center" vertical="center" wrapText="1"/>
    </xf>
    <xf numFmtId="171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39"/>
  <sheetViews>
    <sheetView tabSelected="1" view="pageBreakPreview" zoomScale="65" zoomScaleNormal="70" zoomScaleSheetLayoutView="65" workbookViewId="0">
      <selection activeCell="I142" sqref="I142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4" width="16.140625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6384" width="9.140625" style="1"/>
  </cols>
  <sheetData>
    <row r="1" spans="1:9">
      <c r="F1" s="1" t="s">
        <v>221</v>
      </c>
      <c r="G1" s="130"/>
      <c r="H1" s="130"/>
    </row>
    <row r="2" spans="1:9">
      <c r="F2" s="1" t="s">
        <v>220</v>
      </c>
    </row>
    <row r="3" spans="1:9">
      <c r="F3" s="1" t="s">
        <v>215</v>
      </c>
    </row>
    <row r="4" spans="1:9" ht="23.25" customHeight="1">
      <c r="F4" s="1" t="s">
        <v>182</v>
      </c>
    </row>
    <row r="5" spans="1:9" ht="23.25" customHeight="1">
      <c r="F5" s="1" t="s">
        <v>216</v>
      </c>
    </row>
    <row r="6" spans="1:9" ht="23.25" customHeight="1">
      <c r="B6" s="115"/>
      <c r="C6" s="115"/>
      <c r="D6" s="115"/>
      <c r="F6" s="114"/>
      <c r="G6" s="114"/>
      <c r="H6" s="114"/>
    </row>
    <row r="7" spans="1:9">
      <c r="A7" s="110" t="s">
        <v>185</v>
      </c>
      <c r="C7" s="22" t="s">
        <v>187</v>
      </c>
      <c r="D7" s="110"/>
    </row>
    <row r="8" spans="1:9" ht="28.5" customHeight="1">
      <c r="A8" s="111" t="s">
        <v>189</v>
      </c>
      <c r="C8" s="134" t="s">
        <v>188</v>
      </c>
      <c r="D8" s="112"/>
    </row>
    <row r="9" spans="1:9" ht="28.5" customHeight="1">
      <c r="A9" s="111" t="s">
        <v>190</v>
      </c>
      <c r="C9" s="22" t="s">
        <v>217</v>
      </c>
      <c r="D9" s="112"/>
    </row>
    <row r="10" spans="1:9" ht="29.25" customHeight="1">
      <c r="A10" s="108" t="s">
        <v>186</v>
      </c>
      <c r="C10" s="135" t="s">
        <v>218</v>
      </c>
      <c r="D10" s="109"/>
    </row>
    <row r="11" spans="1:9" ht="27" customHeight="1">
      <c r="A11" s="1" t="s">
        <v>166</v>
      </c>
      <c r="C11" s="1" t="s">
        <v>219</v>
      </c>
      <c r="D11" s="1"/>
      <c r="E11" s="17"/>
      <c r="F11" s="17"/>
      <c r="G11" s="17"/>
      <c r="H11" s="17"/>
      <c r="I11" s="17"/>
    </row>
    <row r="12" spans="1:9" ht="20.25" customHeight="1">
      <c r="B12" s="117"/>
      <c r="C12" s="132"/>
      <c r="D12" s="1"/>
      <c r="E12" s="116"/>
      <c r="F12" s="116"/>
      <c r="G12" s="116"/>
      <c r="H12" s="116"/>
      <c r="I12" s="116"/>
    </row>
    <row r="13" spans="1:9">
      <c r="A13" s="107"/>
      <c r="C13" s="131" t="s">
        <v>168</v>
      </c>
      <c r="D13" s="116"/>
      <c r="G13" s="15"/>
      <c r="H13" s="15"/>
      <c r="I13" s="15"/>
    </row>
    <row r="14" spans="1:9">
      <c r="D14" s="17"/>
      <c r="H14" s="2" t="s">
        <v>0</v>
      </c>
      <c r="I14" s="7" t="s">
        <v>19</v>
      </c>
    </row>
    <row r="15" spans="1:9">
      <c r="A15" s="18"/>
      <c r="H15" s="2" t="s">
        <v>1</v>
      </c>
      <c r="I15" s="7"/>
    </row>
    <row r="16" spans="1:9">
      <c r="H16" s="2" t="s">
        <v>2</v>
      </c>
      <c r="I16" s="7"/>
    </row>
    <row r="17" spans="1:9">
      <c r="H17" s="2" t="s">
        <v>3</v>
      </c>
      <c r="I17" s="7"/>
    </row>
    <row r="18" spans="1:9">
      <c r="H18" s="140" t="s">
        <v>4</v>
      </c>
      <c r="I18" s="141"/>
    </row>
    <row r="19" spans="1:9">
      <c r="H19" s="15"/>
      <c r="I19" s="15"/>
    </row>
    <row r="22" spans="1:9">
      <c r="B22" s="142"/>
      <c r="C22" s="142"/>
      <c r="D22" s="142"/>
      <c r="E22" s="142"/>
      <c r="H22" s="143" t="s">
        <v>5</v>
      </c>
      <c r="I22" s="143"/>
    </row>
    <row r="23" spans="1:9" ht="59.25" customHeight="1">
      <c r="A23" s="16" t="s">
        <v>6</v>
      </c>
      <c r="B23" s="153" t="s">
        <v>146</v>
      </c>
      <c r="C23" s="153"/>
      <c r="D23" s="153"/>
      <c r="E23" s="153"/>
      <c r="F23" s="153"/>
      <c r="G23" s="153"/>
      <c r="H23" s="2" t="s">
        <v>7</v>
      </c>
      <c r="I23" s="3" t="s">
        <v>152</v>
      </c>
    </row>
    <row r="24" spans="1:9">
      <c r="A24" s="4" t="s">
        <v>8</v>
      </c>
      <c r="B24" s="144" t="s">
        <v>147</v>
      </c>
      <c r="C24" s="144"/>
      <c r="D24" s="144"/>
      <c r="E24" s="144"/>
      <c r="F24" s="5"/>
      <c r="G24" s="6"/>
      <c r="H24" s="2" t="s">
        <v>9</v>
      </c>
      <c r="I24" s="7"/>
    </row>
    <row r="25" spans="1:9">
      <c r="A25" s="4" t="s">
        <v>10</v>
      </c>
      <c r="B25" s="144" t="s">
        <v>148</v>
      </c>
      <c r="C25" s="144"/>
      <c r="D25" s="144"/>
      <c r="E25" s="144"/>
      <c r="F25" s="5"/>
      <c r="G25" s="6"/>
      <c r="H25" s="2" t="s">
        <v>11</v>
      </c>
      <c r="I25" s="7"/>
    </row>
    <row r="26" spans="1:9">
      <c r="A26" s="4" t="s">
        <v>12</v>
      </c>
      <c r="B26" s="144" t="s">
        <v>149</v>
      </c>
      <c r="C26" s="144"/>
      <c r="D26" s="144"/>
      <c r="E26" s="144"/>
      <c r="F26" s="8"/>
      <c r="G26" s="9"/>
      <c r="H26" s="2" t="s">
        <v>13</v>
      </c>
      <c r="I26" s="7"/>
    </row>
    <row r="27" spans="1:9">
      <c r="A27" s="4" t="s">
        <v>14</v>
      </c>
      <c r="B27" s="144" t="s">
        <v>150</v>
      </c>
      <c r="C27" s="144"/>
      <c r="D27" s="144"/>
      <c r="E27" s="144"/>
      <c r="F27" s="144"/>
      <c r="G27" s="155"/>
      <c r="H27" s="2" t="s">
        <v>15</v>
      </c>
      <c r="I27" s="7"/>
    </row>
    <row r="28" spans="1:9">
      <c r="A28" s="4" t="s">
        <v>16</v>
      </c>
      <c r="B28" s="144" t="s">
        <v>151</v>
      </c>
      <c r="C28" s="144"/>
      <c r="D28" s="144"/>
      <c r="E28" s="144"/>
      <c r="F28" s="8"/>
      <c r="G28" s="10"/>
      <c r="H28" s="11" t="s">
        <v>17</v>
      </c>
      <c r="I28" s="12"/>
    </row>
    <row r="29" spans="1:9">
      <c r="A29" s="4" t="s">
        <v>212</v>
      </c>
      <c r="B29" s="144" t="s">
        <v>155</v>
      </c>
      <c r="C29" s="144"/>
      <c r="D29" s="144"/>
      <c r="E29" s="144"/>
      <c r="F29" s="144" t="s">
        <v>18</v>
      </c>
      <c r="G29" s="145"/>
      <c r="H29" s="146"/>
      <c r="I29" s="13" t="s">
        <v>19</v>
      </c>
    </row>
    <row r="30" spans="1:9">
      <c r="A30" s="4" t="s">
        <v>20</v>
      </c>
      <c r="B30" s="144" t="s">
        <v>154</v>
      </c>
      <c r="C30" s="144"/>
      <c r="D30" s="144"/>
      <c r="E30" s="144"/>
      <c r="F30" s="144" t="s">
        <v>21</v>
      </c>
      <c r="G30" s="145"/>
      <c r="H30" s="146"/>
      <c r="I30" s="14"/>
    </row>
    <row r="31" spans="1:9" ht="45" customHeight="1">
      <c r="A31" s="4" t="s">
        <v>22</v>
      </c>
      <c r="B31" s="147" t="s">
        <v>153</v>
      </c>
      <c r="C31" s="147"/>
      <c r="D31" s="147"/>
      <c r="E31" s="148"/>
      <c r="F31" s="148"/>
      <c r="G31" s="148"/>
      <c r="H31" s="5"/>
      <c r="I31" s="6"/>
    </row>
    <row r="32" spans="1:9">
      <c r="A32" s="4" t="s">
        <v>23</v>
      </c>
      <c r="B32" s="149"/>
      <c r="C32" s="149"/>
      <c r="D32" s="149"/>
      <c r="E32" s="149"/>
      <c r="F32" s="149"/>
      <c r="G32" s="149"/>
      <c r="H32" s="8"/>
      <c r="I32" s="9"/>
    </row>
    <row r="33" spans="1:48" ht="21">
      <c r="A33" s="4" t="s">
        <v>24</v>
      </c>
      <c r="B33" s="150" t="s">
        <v>191</v>
      </c>
      <c r="C33" s="144"/>
      <c r="D33" s="144"/>
      <c r="E33" s="144"/>
      <c r="F33" s="151"/>
      <c r="G33" s="151"/>
      <c r="H33" s="5"/>
      <c r="I33" s="6"/>
    </row>
    <row r="36" spans="1:48">
      <c r="A36" s="152" t="s">
        <v>210</v>
      </c>
      <c r="B36" s="152"/>
      <c r="C36" s="152"/>
      <c r="D36" s="152"/>
      <c r="E36" s="152"/>
      <c r="F36" s="152"/>
      <c r="G36" s="152"/>
      <c r="H36" s="152"/>
      <c r="I36" s="152"/>
    </row>
    <row r="37" spans="1:48">
      <c r="A37" s="19"/>
      <c r="B37" s="20"/>
      <c r="C37" s="19"/>
      <c r="D37" s="19"/>
      <c r="E37" s="19"/>
      <c r="F37" s="19"/>
      <c r="G37" s="19"/>
      <c r="H37" s="19"/>
      <c r="I37" s="19" t="s">
        <v>207</v>
      </c>
    </row>
    <row r="38" spans="1:48">
      <c r="A38" s="143" t="s">
        <v>25</v>
      </c>
      <c r="B38" s="154" t="s">
        <v>26</v>
      </c>
      <c r="C38" s="154" t="s">
        <v>27</v>
      </c>
      <c r="D38" s="154" t="s">
        <v>28</v>
      </c>
      <c r="E38" s="154" t="s">
        <v>29</v>
      </c>
      <c r="F38" s="154" t="s">
        <v>30</v>
      </c>
      <c r="G38" s="154"/>
      <c r="H38" s="154"/>
      <c r="I38" s="154"/>
    </row>
    <row r="39" spans="1:48" ht="60.75" customHeight="1">
      <c r="A39" s="143"/>
      <c r="B39" s="154"/>
      <c r="C39" s="154"/>
      <c r="D39" s="154"/>
      <c r="E39" s="154"/>
      <c r="F39" s="21" t="s">
        <v>31</v>
      </c>
      <c r="G39" s="21" t="s">
        <v>32</v>
      </c>
      <c r="H39" s="21" t="s">
        <v>33</v>
      </c>
      <c r="I39" s="21" t="s">
        <v>34</v>
      </c>
    </row>
    <row r="40" spans="1:48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48" ht="33" customHeight="1">
      <c r="A41" s="57" t="s">
        <v>35</v>
      </c>
      <c r="B41" s="49"/>
      <c r="C41" s="49"/>
      <c r="D41" s="49"/>
      <c r="E41" s="49"/>
      <c r="F41" s="49"/>
      <c r="G41" s="49"/>
      <c r="H41" s="49"/>
      <c r="I41" s="50"/>
    </row>
    <row r="42" spans="1:48" s="22" customFormat="1" ht="28.5" customHeight="1">
      <c r="A42" s="57" t="s">
        <v>36</v>
      </c>
      <c r="B42" s="49"/>
      <c r="C42" s="49"/>
      <c r="D42" s="49"/>
      <c r="E42" s="49"/>
      <c r="F42" s="49"/>
      <c r="G42" s="49"/>
      <c r="H42" s="49"/>
      <c r="I42" s="50"/>
    </row>
    <row r="43" spans="1:48" s="22" customFormat="1" ht="28.5" customHeight="1">
      <c r="A43" s="58" t="s">
        <v>37</v>
      </c>
      <c r="B43" s="23">
        <v>100</v>
      </c>
      <c r="C43" s="125">
        <v>19287.3</v>
      </c>
      <c r="D43" s="125">
        <v>18600</v>
      </c>
      <c r="E43" s="126">
        <f>E44</f>
        <v>17867</v>
      </c>
      <c r="F43" s="125">
        <f t="shared" ref="F43:I43" si="0">F44</f>
        <v>6135</v>
      </c>
      <c r="G43" s="125">
        <f t="shared" si="0"/>
        <v>4290</v>
      </c>
      <c r="H43" s="125">
        <f t="shared" si="0"/>
        <v>4242</v>
      </c>
      <c r="I43" s="125">
        <f t="shared" si="0"/>
        <v>3200</v>
      </c>
    </row>
    <row r="44" spans="1:48" s="22" customFormat="1" ht="40.5">
      <c r="A44" s="59" t="s">
        <v>173</v>
      </c>
      <c r="B44" s="26">
        <v>101</v>
      </c>
      <c r="C44" s="125">
        <v>19287.3</v>
      </c>
      <c r="D44" s="125">
        <v>18600</v>
      </c>
      <c r="E44" s="126">
        <f>F44+G44+H44+I44</f>
        <v>17867</v>
      </c>
      <c r="F44" s="125">
        <v>6135</v>
      </c>
      <c r="G44" s="125">
        <v>4290</v>
      </c>
      <c r="H44" s="125">
        <v>4242</v>
      </c>
      <c r="I44" s="125">
        <v>3200</v>
      </c>
    </row>
    <row r="45" spans="1:48" s="22" customFormat="1" ht="25.5" customHeight="1">
      <c r="A45" s="59" t="s">
        <v>38</v>
      </c>
      <c r="B45" s="26">
        <v>103</v>
      </c>
      <c r="C45" s="125"/>
      <c r="D45" s="125"/>
      <c r="E45" s="126"/>
      <c r="F45" s="125"/>
      <c r="G45" s="125"/>
      <c r="H45" s="125"/>
      <c r="I45" s="125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48" s="22" customFormat="1" ht="66" customHeight="1">
      <c r="A46" s="58" t="s">
        <v>193</v>
      </c>
      <c r="B46" s="26"/>
      <c r="C46" s="125"/>
      <c r="D46" s="125">
        <v>1750</v>
      </c>
      <c r="E46" s="126"/>
      <c r="F46" s="125"/>
      <c r="G46" s="125"/>
      <c r="H46" s="125"/>
      <c r="I46" s="12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48" s="25" customFormat="1" ht="27.75" customHeight="1">
      <c r="A47" s="58" t="s">
        <v>39</v>
      </c>
      <c r="B47" s="23">
        <v>110</v>
      </c>
      <c r="C47" s="125">
        <v>1434.5</v>
      </c>
      <c r="D47" s="125">
        <v>4440</v>
      </c>
      <c r="E47" s="126">
        <f>F47+G47+H47+I47</f>
        <v>2685</v>
      </c>
      <c r="F47" s="125">
        <v>900</v>
      </c>
      <c r="G47" s="125">
        <v>600</v>
      </c>
      <c r="H47" s="125">
        <v>550</v>
      </c>
      <c r="I47" s="125">
        <v>635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27" customFormat="1" ht="60.75" customHeight="1">
      <c r="A48" s="58" t="s">
        <v>171</v>
      </c>
      <c r="B48" s="23">
        <v>116</v>
      </c>
      <c r="C48" s="125">
        <v>1434.5</v>
      </c>
      <c r="D48" s="125">
        <v>4440</v>
      </c>
      <c r="E48" s="126">
        <f>E47</f>
        <v>2685</v>
      </c>
      <c r="F48" s="125">
        <f>F47</f>
        <v>900</v>
      </c>
      <c r="G48" s="125">
        <f>G47</f>
        <v>600</v>
      </c>
      <c r="H48" s="125">
        <f>H47</f>
        <v>550</v>
      </c>
      <c r="I48" s="125">
        <f>I47</f>
        <v>635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22" customFormat="1" ht="25.5" customHeight="1">
      <c r="A49" s="58" t="s">
        <v>40</v>
      </c>
      <c r="B49" s="23">
        <v>130</v>
      </c>
      <c r="C49" s="125">
        <v>5104.6000000000004</v>
      </c>
      <c r="D49" s="125">
        <v>3834.1</v>
      </c>
      <c r="E49" s="126">
        <f>E50+E51+E52+E53+E54+E55</f>
        <v>1466</v>
      </c>
      <c r="F49" s="125">
        <f>F50+F51+F52+F53+F54+F55</f>
        <v>401</v>
      </c>
      <c r="G49" s="125">
        <f>G50+G51+G52+G53+G54+G55</f>
        <v>354</v>
      </c>
      <c r="H49" s="125">
        <f>H50+H51+H52+H53+H54+H55</f>
        <v>354</v>
      </c>
      <c r="I49" s="125">
        <f>I50+I51+I52+I53+I54+I55</f>
        <v>357</v>
      </c>
    </row>
    <row r="50" spans="1:48" s="22" customFormat="1">
      <c r="A50" s="60" t="s">
        <v>202</v>
      </c>
      <c r="B50" s="26"/>
      <c r="C50" s="125">
        <v>170</v>
      </c>
      <c r="D50" s="125">
        <v>200</v>
      </c>
      <c r="E50" s="126">
        <f t="shared" ref="E50:E55" si="1">F50+G50+H50+I50</f>
        <v>170</v>
      </c>
      <c r="F50" s="125">
        <v>50</v>
      </c>
      <c r="G50" s="125">
        <v>40</v>
      </c>
      <c r="H50" s="125">
        <v>40</v>
      </c>
      <c r="I50" s="125">
        <v>40</v>
      </c>
    </row>
    <row r="51" spans="1:48" s="22" customFormat="1">
      <c r="A51" s="60" t="s">
        <v>211</v>
      </c>
      <c r="B51" s="26">
        <v>131</v>
      </c>
      <c r="C51" s="125">
        <v>32.9</v>
      </c>
      <c r="D51" s="125">
        <v>42.4</v>
      </c>
      <c r="E51" s="126">
        <f t="shared" si="1"/>
        <v>52</v>
      </c>
      <c r="F51" s="125">
        <v>39</v>
      </c>
      <c r="G51" s="125">
        <v>4</v>
      </c>
      <c r="H51" s="125">
        <v>4</v>
      </c>
      <c r="I51" s="125">
        <v>5</v>
      </c>
    </row>
    <row r="52" spans="1:48" s="22" customFormat="1">
      <c r="A52" s="60" t="s">
        <v>41</v>
      </c>
      <c r="B52" s="26">
        <v>132</v>
      </c>
      <c r="C52" s="125">
        <v>50.7</v>
      </c>
      <c r="D52" s="125">
        <v>50</v>
      </c>
      <c r="E52" s="126">
        <f t="shared" si="1"/>
        <v>44</v>
      </c>
      <c r="F52" s="125">
        <v>12</v>
      </c>
      <c r="G52" s="125">
        <v>10</v>
      </c>
      <c r="H52" s="125">
        <v>10</v>
      </c>
      <c r="I52" s="125">
        <v>12</v>
      </c>
    </row>
    <row r="53" spans="1:48" s="22" customFormat="1">
      <c r="A53" s="60" t="s">
        <v>42</v>
      </c>
      <c r="B53" s="26">
        <v>133</v>
      </c>
      <c r="C53" s="125"/>
      <c r="D53" s="125"/>
      <c r="E53" s="126"/>
      <c r="F53" s="125"/>
      <c r="G53" s="125"/>
      <c r="H53" s="125"/>
      <c r="I53" s="125"/>
    </row>
    <row r="54" spans="1:48" s="22" customFormat="1">
      <c r="A54" s="60" t="s">
        <v>43</v>
      </c>
      <c r="B54" s="7">
        <v>134</v>
      </c>
      <c r="C54" s="125">
        <v>1792.5</v>
      </c>
      <c r="D54" s="125">
        <v>1725</v>
      </c>
      <c r="E54" s="126">
        <f t="shared" si="1"/>
        <v>600</v>
      </c>
      <c r="F54" s="125">
        <v>150</v>
      </c>
      <c r="G54" s="125">
        <v>150</v>
      </c>
      <c r="H54" s="125">
        <v>150</v>
      </c>
      <c r="I54" s="125">
        <v>150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27" customFormat="1" ht="60.75" customHeight="1">
      <c r="A55" s="61" t="s">
        <v>197</v>
      </c>
      <c r="B55" s="28">
        <v>135</v>
      </c>
      <c r="C55" s="125">
        <v>3058.5</v>
      </c>
      <c r="D55" s="125">
        <v>1816.7</v>
      </c>
      <c r="E55" s="126">
        <f t="shared" si="1"/>
        <v>600</v>
      </c>
      <c r="F55" s="125">
        <v>150</v>
      </c>
      <c r="G55" s="125">
        <v>150</v>
      </c>
      <c r="H55" s="125">
        <v>150</v>
      </c>
      <c r="I55" s="125">
        <v>150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22" customFormat="1" ht="60" customHeight="1">
      <c r="A56" s="60" t="s">
        <v>44</v>
      </c>
      <c r="B56" s="7">
        <v>150</v>
      </c>
      <c r="C56" s="125"/>
      <c r="D56" s="125"/>
      <c r="E56" s="102"/>
      <c r="F56" s="100"/>
      <c r="G56" s="100"/>
      <c r="H56" s="100"/>
      <c r="I56" s="100"/>
    </row>
    <row r="57" spans="1:48" s="24" customFormat="1" ht="40.5">
      <c r="A57" s="58" t="s">
        <v>45</v>
      </c>
      <c r="B57" s="28">
        <v>160</v>
      </c>
      <c r="C57" s="125"/>
      <c r="D57" s="125"/>
      <c r="E57" s="104"/>
      <c r="F57" s="99"/>
      <c r="G57" s="99"/>
      <c r="H57" s="99"/>
      <c r="I57" s="99"/>
    </row>
    <row r="58" spans="1:48" s="24" customFormat="1" ht="27.75" customHeight="1">
      <c r="A58" s="58" t="s">
        <v>177</v>
      </c>
      <c r="B58" s="28"/>
      <c r="C58" s="125"/>
      <c r="D58" s="125"/>
      <c r="E58" s="104"/>
      <c r="F58" s="101"/>
      <c r="G58" s="101"/>
      <c r="H58" s="101"/>
      <c r="I58" s="101"/>
    </row>
    <row r="59" spans="1:48" s="22" customFormat="1" ht="24.75" customHeight="1">
      <c r="A59" s="62" t="s">
        <v>170</v>
      </c>
      <c r="B59" s="33"/>
      <c r="C59" s="126">
        <f>C43+C47+C49+C58</f>
        <v>25826.400000000001</v>
      </c>
      <c r="D59" s="126">
        <f t="shared" ref="D59" si="2">D49+D47+D46+D44</f>
        <v>28624.1</v>
      </c>
      <c r="E59" s="102">
        <f>E43+E47+E49</f>
        <v>22018</v>
      </c>
      <c r="F59" s="102">
        <f t="shared" ref="F59:I59" si="3">F43+F47+F49</f>
        <v>7436</v>
      </c>
      <c r="G59" s="102">
        <f t="shared" si="3"/>
        <v>5244</v>
      </c>
      <c r="H59" s="102">
        <f t="shared" si="3"/>
        <v>5146</v>
      </c>
      <c r="I59" s="102">
        <f t="shared" si="3"/>
        <v>4192</v>
      </c>
    </row>
    <row r="60" spans="1:48" s="29" customFormat="1" ht="44.25" customHeight="1">
      <c r="A60" s="62" t="s">
        <v>201</v>
      </c>
      <c r="B60" s="48"/>
      <c r="C60" s="126">
        <f>C61+C62+C63+C64+C66+C67+C68+C69+C73</f>
        <v>16625</v>
      </c>
      <c r="D60" s="126">
        <f>D61+D62+D63+D64+D66+D67+D69+D72+D73</f>
        <v>18800</v>
      </c>
      <c r="E60" s="102">
        <f>E61+E62+E63+E64+E65+E66+E67+E69+E72+E73</f>
        <v>18037</v>
      </c>
      <c r="F60" s="102">
        <f>F61+F62+F63+F64+F65+F66+F67+F69+F72+F73</f>
        <v>5120</v>
      </c>
      <c r="G60" s="102">
        <f>G61+G62+G63+G64+G65+G66+G67+G69+G72+G73</f>
        <v>5395</v>
      </c>
      <c r="H60" s="102">
        <f>H61+H62+H63+H64+H65+H66+H67+H69+H72+H73</f>
        <v>4181</v>
      </c>
      <c r="I60" s="102">
        <f>I61+I62+I63+I64+I65+I66+I67+I69+I72+I73</f>
        <v>3341</v>
      </c>
    </row>
    <row r="61" spans="1:48" s="30" customFormat="1">
      <c r="A61" s="58" t="s">
        <v>46</v>
      </c>
      <c r="B61" s="28">
        <v>200</v>
      </c>
      <c r="C61" s="125">
        <v>12816.3</v>
      </c>
      <c r="D61" s="125">
        <v>13300</v>
      </c>
      <c r="E61" s="102">
        <f>F61+G61+H61+I61</f>
        <v>13330</v>
      </c>
      <c r="F61" s="101">
        <v>3575</v>
      </c>
      <c r="G61" s="101">
        <v>4100</v>
      </c>
      <c r="H61" s="101">
        <v>3155</v>
      </c>
      <c r="I61" s="101">
        <v>2500</v>
      </c>
    </row>
    <row r="62" spans="1:48" s="30" customFormat="1">
      <c r="A62" s="58" t="s">
        <v>47</v>
      </c>
      <c r="B62" s="28">
        <v>210</v>
      </c>
      <c r="C62" s="125">
        <v>2847.1</v>
      </c>
      <c r="D62" s="125">
        <v>3300</v>
      </c>
      <c r="E62" s="102">
        <f t="shared" ref="E62:E69" si="4">F62+G62+H62+I62</f>
        <v>2933</v>
      </c>
      <c r="F62" s="101">
        <v>787</v>
      </c>
      <c r="G62" s="101">
        <v>902</v>
      </c>
      <c r="H62" s="101">
        <v>694</v>
      </c>
      <c r="I62" s="101">
        <v>550</v>
      </c>
    </row>
    <row r="63" spans="1:48" s="29" customFormat="1">
      <c r="A63" s="59" t="s">
        <v>48</v>
      </c>
      <c r="B63" s="7">
        <v>220</v>
      </c>
      <c r="C63" s="125">
        <v>134.69999999999999</v>
      </c>
      <c r="D63" s="125">
        <v>520</v>
      </c>
      <c r="E63" s="102">
        <f t="shared" si="4"/>
        <v>600</v>
      </c>
      <c r="F63" s="103">
        <v>280</v>
      </c>
      <c r="G63" s="103">
        <v>100</v>
      </c>
      <c r="H63" s="103">
        <v>100</v>
      </c>
      <c r="I63" s="103">
        <v>120</v>
      </c>
    </row>
    <row r="64" spans="1:48" s="29" customFormat="1">
      <c r="A64" s="59" t="s">
        <v>49</v>
      </c>
      <c r="B64" s="7">
        <v>230</v>
      </c>
      <c r="C64" s="125">
        <v>399.3</v>
      </c>
      <c r="D64" s="125">
        <v>520</v>
      </c>
      <c r="E64" s="102">
        <f t="shared" si="4"/>
        <v>600</v>
      </c>
      <c r="F64" s="103">
        <v>280</v>
      </c>
      <c r="G64" s="103">
        <v>100</v>
      </c>
      <c r="H64" s="103">
        <v>100</v>
      </c>
      <c r="I64" s="103">
        <v>120</v>
      </c>
    </row>
    <row r="65" spans="1:49" s="29" customFormat="1">
      <c r="A65" s="59" t="s">
        <v>50</v>
      </c>
      <c r="B65" s="7">
        <v>240</v>
      </c>
      <c r="C65" s="125"/>
      <c r="D65" s="125"/>
      <c r="E65" s="102"/>
      <c r="F65" s="103"/>
      <c r="G65" s="103"/>
      <c r="H65" s="103"/>
      <c r="I65" s="103"/>
    </row>
    <row r="66" spans="1:49" s="29" customFormat="1">
      <c r="A66" s="59" t="s">
        <v>51</v>
      </c>
      <c r="B66" s="7">
        <v>250</v>
      </c>
      <c r="C66" s="125">
        <v>187.4</v>
      </c>
      <c r="D66" s="125">
        <v>245</v>
      </c>
      <c r="E66" s="102">
        <f t="shared" si="4"/>
        <v>244</v>
      </c>
      <c r="F66" s="100">
        <v>120</v>
      </c>
      <c r="G66" s="100">
        <v>50</v>
      </c>
      <c r="H66" s="100">
        <v>40</v>
      </c>
      <c r="I66" s="100">
        <v>34</v>
      </c>
    </row>
    <row r="67" spans="1:49" s="29" customFormat="1">
      <c r="A67" s="59" t="s">
        <v>52</v>
      </c>
      <c r="B67" s="7">
        <v>260</v>
      </c>
      <c r="C67" s="125">
        <v>12</v>
      </c>
      <c r="D67" s="125">
        <v>50</v>
      </c>
      <c r="E67" s="102">
        <f t="shared" si="4"/>
        <v>30</v>
      </c>
      <c r="F67" s="103">
        <v>8</v>
      </c>
      <c r="G67" s="103">
        <v>8</v>
      </c>
      <c r="H67" s="103">
        <v>7</v>
      </c>
      <c r="I67" s="103">
        <v>7</v>
      </c>
    </row>
    <row r="68" spans="1:49" s="29" customFormat="1" ht="39" customHeight="1">
      <c r="A68" s="59" t="s">
        <v>178</v>
      </c>
      <c r="B68" s="7"/>
      <c r="C68" s="125"/>
      <c r="D68" s="125"/>
      <c r="E68" s="102"/>
      <c r="F68" s="103"/>
      <c r="G68" s="103"/>
      <c r="H68" s="103"/>
      <c r="I68" s="103"/>
    </row>
    <row r="69" spans="1:49" s="29" customFormat="1" ht="42" customHeight="1">
      <c r="A69" s="59" t="s">
        <v>192</v>
      </c>
      <c r="B69" s="7">
        <v>262</v>
      </c>
      <c r="C69" s="125">
        <v>6.7</v>
      </c>
      <c r="D69" s="125">
        <v>315</v>
      </c>
      <c r="E69" s="102">
        <f t="shared" si="4"/>
        <v>150</v>
      </c>
      <c r="F69" s="103">
        <v>70</v>
      </c>
      <c r="G69" s="103">
        <v>60</v>
      </c>
      <c r="H69" s="103">
        <v>10</v>
      </c>
      <c r="I69" s="103">
        <v>10</v>
      </c>
    </row>
    <row r="70" spans="1:49" s="29" customFormat="1" ht="62.25" customHeight="1">
      <c r="A70" s="58" t="s">
        <v>194</v>
      </c>
      <c r="B70" s="113"/>
      <c r="C70" s="125"/>
      <c r="D70" s="125">
        <v>175.2</v>
      </c>
      <c r="E70" s="102"/>
      <c r="F70" s="103"/>
      <c r="G70" s="100"/>
      <c r="H70" s="100"/>
      <c r="I70" s="103"/>
    </row>
    <row r="71" spans="1:49" s="29" customFormat="1" ht="60" customHeight="1">
      <c r="A71" s="58" t="s">
        <v>195</v>
      </c>
      <c r="B71" s="113"/>
      <c r="C71" s="125"/>
      <c r="D71" s="125">
        <v>1574.8</v>
      </c>
      <c r="E71" s="102"/>
      <c r="F71" s="103"/>
      <c r="G71" s="100"/>
      <c r="H71" s="100"/>
      <c r="I71" s="103"/>
    </row>
    <row r="72" spans="1:49" s="29" customFormat="1">
      <c r="A72" s="59" t="s">
        <v>53</v>
      </c>
      <c r="B72" s="7">
        <v>263</v>
      </c>
      <c r="C72" s="125"/>
      <c r="D72" s="125">
        <v>350</v>
      </c>
      <c r="E72" s="126"/>
      <c r="F72" s="127"/>
      <c r="G72" s="127"/>
      <c r="H72" s="127"/>
      <c r="I72" s="127"/>
    </row>
    <row r="73" spans="1:49" s="29" customFormat="1" ht="40.5">
      <c r="A73" s="59" t="s">
        <v>198</v>
      </c>
      <c r="B73" s="7">
        <v>264</v>
      </c>
      <c r="C73" s="125">
        <v>221.5</v>
      </c>
      <c r="D73" s="125">
        <v>200</v>
      </c>
      <c r="E73" s="126">
        <f>F73+G73+H73+I73</f>
        <v>150</v>
      </c>
      <c r="F73" s="127"/>
      <c r="G73" s="127">
        <v>75</v>
      </c>
      <c r="H73" s="127">
        <v>75</v>
      </c>
      <c r="I73" s="127"/>
    </row>
    <row r="74" spans="1:49" s="53" customFormat="1" ht="30" customHeight="1">
      <c r="A74" s="63" t="s">
        <v>54</v>
      </c>
      <c r="B74" s="51">
        <v>270</v>
      </c>
      <c r="C74" s="126">
        <v>1434.5</v>
      </c>
      <c r="D74" s="126">
        <v>4440</v>
      </c>
      <c r="E74" s="126">
        <f>E75</f>
        <v>2685</v>
      </c>
      <c r="F74" s="126">
        <f>F75</f>
        <v>900</v>
      </c>
      <c r="G74" s="126">
        <f>G75</f>
        <v>600</v>
      </c>
      <c r="H74" s="126">
        <f>H75</f>
        <v>550</v>
      </c>
      <c r="I74" s="126">
        <f>I75</f>
        <v>635</v>
      </c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s="31" customFormat="1" ht="69" customHeight="1">
      <c r="A75" s="58" t="s">
        <v>171</v>
      </c>
      <c r="B75" s="23">
        <v>275</v>
      </c>
      <c r="C75" s="125">
        <v>1434.5</v>
      </c>
      <c r="D75" s="125">
        <v>4440</v>
      </c>
      <c r="E75" s="126">
        <f>E47</f>
        <v>2685</v>
      </c>
      <c r="F75" s="125">
        <f>F47</f>
        <v>900</v>
      </c>
      <c r="G75" s="125">
        <f>G47</f>
        <v>600</v>
      </c>
      <c r="H75" s="125">
        <f>H47</f>
        <v>550</v>
      </c>
      <c r="I75" s="125">
        <f>I47</f>
        <v>635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</row>
    <row r="76" spans="1:49" s="55" customFormat="1">
      <c r="A76" s="62" t="s">
        <v>55</v>
      </c>
      <c r="B76" s="54">
        <v>300</v>
      </c>
      <c r="C76" s="126"/>
      <c r="D76" s="126"/>
      <c r="E76" s="126"/>
      <c r="F76" s="126"/>
      <c r="G76" s="126"/>
      <c r="H76" s="126"/>
      <c r="I76" s="126"/>
    </row>
    <row r="77" spans="1:49" s="52" customFormat="1">
      <c r="A77" s="63" t="s">
        <v>56</v>
      </c>
      <c r="B77" s="51">
        <v>310</v>
      </c>
      <c r="C77" s="126">
        <v>573.4</v>
      </c>
      <c r="D77" s="126">
        <v>480</v>
      </c>
      <c r="E77" s="126">
        <f>F77+G77+H77+I77</f>
        <v>930</v>
      </c>
      <c r="F77" s="126">
        <v>232</v>
      </c>
      <c r="G77" s="126">
        <v>232</v>
      </c>
      <c r="H77" s="126">
        <v>233</v>
      </c>
      <c r="I77" s="126">
        <v>233</v>
      </c>
    </row>
    <row r="78" spans="1:49" s="52" customFormat="1" ht="27" customHeight="1">
      <c r="A78" s="63" t="s">
        <v>179</v>
      </c>
      <c r="B78" s="51"/>
      <c r="C78" s="126"/>
      <c r="D78" s="126"/>
      <c r="E78" s="102"/>
      <c r="F78" s="104"/>
      <c r="G78" s="104"/>
      <c r="H78" s="104"/>
      <c r="I78" s="104"/>
    </row>
    <row r="79" spans="1:49" s="30" customFormat="1">
      <c r="A79" s="58" t="s">
        <v>180</v>
      </c>
      <c r="B79" s="28"/>
      <c r="C79" s="125"/>
      <c r="D79" s="125"/>
      <c r="E79" s="102"/>
      <c r="F79" s="99"/>
      <c r="G79" s="99"/>
      <c r="H79" s="99"/>
      <c r="I79" s="99"/>
    </row>
    <row r="80" spans="1:49" s="30" customFormat="1">
      <c r="A80" s="58" t="s">
        <v>55</v>
      </c>
      <c r="B80" s="28"/>
      <c r="C80" s="125"/>
      <c r="D80" s="125"/>
      <c r="E80" s="102"/>
      <c r="F80" s="99"/>
      <c r="G80" s="99"/>
      <c r="H80" s="99"/>
      <c r="I80" s="99"/>
    </row>
    <row r="81" spans="1:48" s="30" customFormat="1">
      <c r="A81" s="58" t="s">
        <v>49</v>
      </c>
      <c r="B81" s="28"/>
      <c r="C81" s="125"/>
      <c r="D81" s="125"/>
      <c r="E81" s="102"/>
      <c r="F81" s="99"/>
      <c r="G81" s="99"/>
      <c r="H81" s="99"/>
      <c r="I81" s="99"/>
    </row>
    <row r="82" spans="1:48" s="30" customFormat="1">
      <c r="A82" s="58" t="s">
        <v>181</v>
      </c>
      <c r="B82" s="28"/>
      <c r="C82" s="125"/>
      <c r="D82" s="125"/>
      <c r="E82" s="102"/>
      <c r="F82" s="99"/>
      <c r="G82" s="99"/>
      <c r="H82" s="99"/>
      <c r="I82" s="99"/>
    </row>
    <row r="83" spans="1:48" s="30" customFormat="1">
      <c r="A83" s="58" t="s">
        <v>56</v>
      </c>
      <c r="B83" s="28"/>
      <c r="C83" s="125"/>
      <c r="D83" s="125"/>
      <c r="E83" s="102"/>
      <c r="F83" s="99"/>
      <c r="G83" s="99"/>
      <c r="H83" s="99"/>
      <c r="I83" s="99"/>
    </row>
    <row r="84" spans="1:48" s="55" customFormat="1">
      <c r="A84" s="62" t="s">
        <v>200</v>
      </c>
      <c r="B84" s="54">
        <v>320</v>
      </c>
      <c r="C84" s="126">
        <v>2636.6</v>
      </c>
      <c r="D84" s="126">
        <f>D85+D86+D87+D88</f>
        <v>3634.1000000000004</v>
      </c>
      <c r="E84" s="102">
        <f>E85+E86+E87+E88</f>
        <v>1296</v>
      </c>
      <c r="F84" s="102">
        <f>F85+F86+F87+F88</f>
        <v>351</v>
      </c>
      <c r="G84" s="102">
        <f t="shared" ref="G84:I84" si="5">G85+G86+G87+G88</f>
        <v>314</v>
      </c>
      <c r="H84" s="102">
        <f t="shared" si="5"/>
        <v>314</v>
      </c>
      <c r="I84" s="102">
        <f t="shared" si="5"/>
        <v>317</v>
      </c>
    </row>
    <row r="85" spans="1:48" s="29" customFormat="1" ht="45.75" customHeight="1">
      <c r="A85" s="59" t="s">
        <v>183</v>
      </c>
      <c r="B85" s="7">
        <v>321</v>
      </c>
      <c r="C85" s="125"/>
      <c r="D85" s="125">
        <v>42.4</v>
      </c>
      <c r="E85" s="102">
        <f>E51</f>
        <v>52</v>
      </c>
      <c r="F85" s="100">
        <f>F51</f>
        <v>39</v>
      </c>
      <c r="G85" s="100">
        <f t="shared" ref="G85:I85" si="6">G51</f>
        <v>4</v>
      </c>
      <c r="H85" s="100">
        <f t="shared" si="6"/>
        <v>4</v>
      </c>
      <c r="I85" s="100">
        <f t="shared" si="6"/>
        <v>5</v>
      </c>
    </row>
    <row r="86" spans="1:48" s="29" customFormat="1" ht="29.25" customHeight="1">
      <c r="A86" s="60" t="s">
        <v>43</v>
      </c>
      <c r="B86" s="113"/>
      <c r="C86" s="125"/>
      <c r="D86" s="125">
        <v>1725</v>
      </c>
      <c r="E86" s="102">
        <f>E54</f>
        <v>600</v>
      </c>
      <c r="F86" s="100">
        <f t="shared" ref="F86:I86" si="7">F54</f>
        <v>150</v>
      </c>
      <c r="G86" s="100">
        <f t="shared" si="7"/>
        <v>150</v>
      </c>
      <c r="H86" s="100">
        <f t="shared" si="7"/>
        <v>150</v>
      </c>
      <c r="I86" s="100">
        <f t="shared" si="7"/>
        <v>150</v>
      </c>
    </row>
    <row r="87" spans="1:48" s="32" customFormat="1" ht="21.75" customHeight="1">
      <c r="A87" s="61" t="s">
        <v>199</v>
      </c>
      <c r="B87" s="28">
        <v>322</v>
      </c>
      <c r="C87" s="125">
        <v>2594.6999999999998</v>
      </c>
      <c r="D87" s="125">
        <v>1816.7</v>
      </c>
      <c r="E87" s="102">
        <f>E55</f>
        <v>600</v>
      </c>
      <c r="F87" s="99">
        <f>F55</f>
        <v>150</v>
      </c>
      <c r="G87" s="99">
        <f>G55</f>
        <v>150</v>
      </c>
      <c r="H87" s="99">
        <f>H55</f>
        <v>150</v>
      </c>
      <c r="I87" s="99">
        <f>I55</f>
        <v>150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</row>
    <row r="88" spans="1:48" s="32" customFormat="1" ht="23.25" customHeight="1">
      <c r="A88" s="61" t="s">
        <v>57</v>
      </c>
      <c r="B88" s="23">
        <v>323</v>
      </c>
      <c r="C88" s="125">
        <v>41.9</v>
      </c>
      <c r="D88" s="125">
        <v>50</v>
      </c>
      <c r="E88" s="102">
        <f>E52</f>
        <v>44</v>
      </c>
      <c r="F88" s="99">
        <f>F52</f>
        <v>12</v>
      </c>
      <c r="G88" s="99">
        <f>G52</f>
        <v>10</v>
      </c>
      <c r="H88" s="99">
        <f>H52</f>
        <v>10</v>
      </c>
      <c r="I88" s="99">
        <f>I52</f>
        <v>12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</row>
    <row r="89" spans="1:48" s="55" customFormat="1" ht="23.25" customHeight="1">
      <c r="A89" s="62" t="s">
        <v>58</v>
      </c>
      <c r="B89" s="54">
        <v>330</v>
      </c>
      <c r="C89" s="126">
        <f>C60+C74+C78+C83+C84</f>
        <v>20696.099999999999</v>
      </c>
      <c r="D89" s="126">
        <f>D60+D70+D71+D74+D84</f>
        <v>28624.1</v>
      </c>
      <c r="E89" s="102">
        <f>E84+E75+E71+E70+E60</f>
        <v>22018</v>
      </c>
      <c r="F89" s="102">
        <f>F84+F75+F71+F70+F60</f>
        <v>6371</v>
      </c>
      <c r="G89" s="102">
        <f>G84+G75+G71+G70+G60</f>
        <v>6309</v>
      </c>
      <c r="H89" s="102">
        <f>H84+H75+H71+H70+H60</f>
        <v>5045</v>
      </c>
      <c r="I89" s="102">
        <f>I84+I75+I71+I70+I60</f>
        <v>4293</v>
      </c>
    </row>
    <row r="90" spans="1:48" s="55" customFormat="1" ht="28.5" customHeight="1">
      <c r="A90" s="57" t="s">
        <v>59</v>
      </c>
      <c r="B90" s="49"/>
      <c r="C90" s="128"/>
      <c r="D90" s="128"/>
      <c r="E90" s="105"/>
      <c r="F90" s="105"/>
      <c r="G90" s="105"/>
      <c r="H90" s="105"/>
      <c r="I90" s="106"/>
    </row>
    <row r="91" spans="1:48" s="29" customFormat="1">
      <c r="A91" s="59" t="s">
        <v>60</v>
      </c>
      <c r="B91" s="7">
        <v>400</v>
      </c>
      <c r="C91" s="125"/>
      <c r="D91" s="125"/>
      <c r="E91" s="102"/>
      <c r="F91" s="100"/>
      <c r="G91" s="100"/>
      <c r="H91" s="100"/>
      <c r="I91" s="100"/>
    </row>
    <row r="92" spans="1:48" s="29" customFormat="1">
      <c r="A92" s="59" t="s">
        <v>61</v>
      </c>
      <c r="B92" s="7">
        <v>410</v>
      </c>
      <c r="C92" s="125"/>
      <c r="D92" s="125"/>
      <c r="E92" s="102"/>
      <c r="F92" s="100"/>
      <c r="G92" s="100"/>
      <c r="H92" s="100"/>
      <c r="I92" s="100"/>
    </row>
    <row r="93" spans="1:48" s="29" customFormat="1">
      <c r="A93" s="59" t="s">
        <v>62</v>
      </c>
      <c r="B93" s="7">
        <v>420</v>
      </c>
      <c r="C93" s="125"/>
      <c r="D93" s="125"/>
      <c r="E93" s="102"/>
      <c r="F93" s="100"/>
      <c r="G93" s="100"/>
      <c r="H93" s="100"/>
      <c r="I93" s="100"/>
    </row>
    <row r="94" spans="1:48" s="29" customFormat="1">
      <c r="A94" s="59" t="s">
        <v>56</v>
      </c>
      <c r="B94" s="7">
        <v>430</v>
      </c>
      <c r="C94" s="125"/>
      <c r="D94" s="125"/>
      <c r="E94" s="102"/>
      <c r="F94" s="100"/>
      <c r="G94" s="100"/>
      <c r="H94" s="100"/>
      <c r="I94" s="100"/>
    </row>
    <row r="95" spans="1:48" s="29" customFormat="1">
      <c r="A95" s="59" t="s">
        <v>63</v>
      </c>
      <c r="B95" s="7">
        <v>440</v>
      </c>
      <c r="C95" s="125"/>
      <c r="D95" s="125"/>
      <c r="E95" s="102"/>
      <c r="F95" s="100"/>
      <c r="G95" s="100"/>
      <c r="H95" s="100"/>
      <c r="I95" s="100"/>
    </row>
    <row r="96" spans="1:48" s="55" customFormat="1">
      <c r="A96" s="62" t="s">
        <v>64</v>
      </c>
      <c r="B96" s="54">
        <v>450</v>
      </c>
      <c r="C96" s="126"/>
      <c r="D96" s="126"/>
      <c r="E96" s="102"/>
      <c r="F96" s="102"/>
      <c r="G96" s="102"/>
      <c r="H96" s="102"/>
      <c r="I96" s="102"/>
    </row>
    <row r="97" spans="1:9" s="55" customFormat="1" ht="31.5" customHeight="1">
      <c r="A97" s="57" t="s">
        <v>65</v>
      </c>
      <c r="B97" s="49"/>
      <c r="C97" s="128"/>
      <c r="D97" s="128"/>
      <c r="E97" s="105"/>
      <c r="F97" s="105"/>
      <c r="G97" s="105"/>
      <c r="H97" s="105"/>
      <c r="I97" s="106"/>
    </row>
    <row r="98" spans="1:9" s="29" customFormat="1">
      <c r="A98" s="59" t="s">
        <v>66</v>
      </c>
      <c r="B98" s="7">
        <v>500</v>
      </c>
      <c r="C98" s="126"/>
      <c r="D98" s="126"/>
      <c r="E98" s="102"/>
      <c r="F98" s="102"/>
      <c r="G98" s="102"/>
      <c r="H98" s="102"/>
      <c r="I98" s="102"/>
    </row>
    <row r="99" spans="1:9" s="29" customFormat="1" ht="40.5">
      <c r="A99" s="59" t="s">
        <v>67</v>
      </c>
      <c r="B99" s="34">
        <v>501</v>
      </c>
      <c r="C99" s="125"/>
      <c r="D99" s="125"/>
      <c r="E99" s="102"/>
      <c r="F99" s="100"/>
      <c r="G99" s="100"/>
      <c r="H99" s="100"/>
      <c r="I99" s="100"/>
    </row>
    <row r="100" spans="1:9" s="55" customFormat="1" ht="23.25" customHeight="1">
      <c r="A100" s="62" t="s">
        <v>68</v>
      </c>
      <c r="B100" s="56">
        <v>510</v>
      </c>
      <c r="C100" s="126">
        <v>221.5</v>
      </c>
      <c r="D100" s="126">
        <f t="shared" ref="D100:I100" si="8">D102</f>
        <v>2124.8000000000002</v>
      </c>
      <c r="E100" s="126">
        <f t="shared" si="8"/>
        <v>202</v>
      </c>
      <c r="F100" s="126">
        <f t="shared" si="8"/>
        <v>39</v>
      </c>
      <c r="G100" s="126">
        <f t="shared" si="8"/>
        <v>79</v>
      </c>
      <c r="H100" s="126">
        <f t="shared" si="8"/>
        <v>79</v>
      </c>
      <c r="I100" s="126">
        <f t="shared" si="8"/>
        <v>5</v>
      </c>
    </row>
    <row r="101" spans="1:9" s="29" customFormat="1">
      <c r="A101" s="59" t="s">
        <v>69</v>
      </c>
      <c r="B101" s="35">
        <v>511</v>
      </c>
      <c r="C101" s="125"/>
      <c r="D101" s="125"/>
      <c r="E101" s="126"/>
      <c r="F101" s="125"/>
      <c r="G101" s="125"/>
      <c r="H101" s="125"/>
      <c r="I101" s="125"/>
    </row>
    <row r="102" spans="1:9" s="29" customFormat="1" ht="40.5">
      <c r="A102" s="59" t="s">
        <v>196</v>
      </c>
      <c r="B102" s="36">
        <v>512</v>
      </c>
      <c r="C102" s="125">
        <v>221.5</v>
      </c>
      <c r="D102" s="125">
        <v>2124.8000000000002</v>
      </c>
      <c r="E102" s="126">
        <f>E71+E72+E73+E85</f>
        <v>202</v>
      </c>
      <c r="F102" s="125">
        <f t="shared" ref="F102:I102" si="9">F71+F72+F73+F85</f>
        <v>39</v>
      </c>
      <c r="G102" s="125">
        <f t="shared" si="9"/>
        <v>79</v>
      </c>
      <c r="H102" s="125">
        <f t="shared" si="9"/>
        <v>79</v>
      </c>
      <c r="I102" s="125">
        <f t="shared" si="9"/>
        <v>5</v>
      </c>
    </row>
    <row r="103" spans="1:9" s="29" customFormat="1">
      <c r="A103" s="59" t="s">
        <v>70</v>
      </c>
      <c r="B103" s="35">
        <v>513</v>
      </c>
      <c r="C103" s="125"/>
      <c r="D103" s="100"/>
      <c r="E103" s="102"/>
      <c r="F103" s="100"/>
      <c r="G103" s="100"/>
      <c r="H103" s="100"/>
      <c r="I103" s="100"/>
    </row>
    <row r="104" spans="1:9" s="29" customFormat="1">
      <c r="A104" s="59" t="s">
        <v>71</v>
      </c>
      <c r="B104" s="36">
        <v>514</v>
      </c>
      <c r="C104" s="125"/>
      <c r="D104" s="100"/>
      <c r="E104" s="102"/>
      <c r="F104" s="100"/>
      <c r="G104" s="100"/>
      <c r="H104" s="100"/>
      <c r="I104" s="100"/>
    </row>
    <row r="105" spans="1:9" s="29" customFormat="1" ht="40.5">
      <c r="A105" s="59" t="s">
        <v>72</v>
      </c>
      <c r="B105" s="35">
        <v>515</v>
      </c>
      <c r="C105" s="125"/>
      <c r="D105" s="100"/>
      <c r="E105" s="102"/>
      <c r="F105" s="100"/>
      <c r="G105" s="100"/>
      <c r="H105" s="100"/>
      <c r="I105" s="100"/>
    </row>
    <row r="106" spans="1:9" s="29" customFormat="1">
      <c r="A106" s="59" t="s">
        <v>73</v>
      </c>
      <c r="B106" s="37">
        <v>516</v>
      </c>
      <c r="C106" s="125"/>
      <c r="D106" s="100"/>
      <c r="E106" s="102"/>
      <c r="F106" s="100"/>
      <c r="G106" s="100"/>
      <c r="H106" s="100"/>
      <c r="I106" s="100"/>
    </row>
    <row r="107" spans="1:9" s="29" customFormat="1" ht="27.75" customHeight="1">
      <c r="A107" s="57" t="s">
        <v>74</v>
      </c>
      <c r="B107" s="49"/>
      <c r="C107" s="128"/>
      <c r="D107" s="105"/>
      <c r="E107" s="105"/>
      <c r="F107" s="105"/>
      <c r="G107" s="105"/>
      <c r="H107" s="105"/>
      <c r="I107" s="106"/>
    </row>
    <row r="108" spans="1:9" s="29" customFormat="1">
      <c r="A108" s="59" t="s">
        <v>75</v>
      </c>
      <c r="B108" s="38">
        <v>600</v>
      </c>
      <c r="C108" s="126"/>
      <c r="D108" s="102"/>
      <c r="E108" s="102"/>
      <c r="F108" s="102"/>
      <c r="G108" s="102"/>
      <c r="H108" s="102"/>
      <c r="I108" s="102"/>
    </row>
    <row r="109" spans="1:9" s="29" customFormat="1">
      <c r="A109" s="64" t="s">
        <v>76</v>
      </c>
      <c r="B109" s="37">
        <v>601</v>
      </c>
      <c r="C109" s="125"/>
      <c r="D109" s="100"/>
      <c r="E109" s="102"/>
      <c r="F109" s="100"/>
      <c r="G109" s="100"/>
      <c r="H109" s="100"/>
      <c r="I109" s="100"/>
    </row>
    <row r="110" spans="1:9" s="29" customFormat="1">
      <c r="A110" s="64" t="s">
        <v>77</v>
      </c>
      <c r="B110" s="37">
        <v>602</v>
      </c>
      <c r="C110" s="125"/>
      <c r="D110" s="100"/>
      <c r="E110" s="102"/>
      <c r="F110" s="100"/>
      <c r="G110" s="100"/>
      <c r="H110" s="100"/>
      <c r="I110" s="100"/>
    </row>
    <row r="111" spans="1:9" s="29" customFormat="1">
      <c r="A111" s="64" t="s">
        <v>78</v>
      </c>
      <c r="B111" s="37">
        <v>603</v>
      </c>
      <c r="C111" s="125"/>
      <c r="D111" s="100"/>
      <c r="E111" s="102"/>
      <c r="F111" s="100"/>
      <c r="G111" s="100"/>
      <c r="H111" s="100"/>
      <c r="I111" s="100"/>
    </row>
    <row r="112" spans="1:9" s="29" customFormat="1">
      <c r="A112" s="59" t="s">
        <v>79</v>
      </c>
      <c r="B112" s="38">
        <v>610</v>
      </c>
      <c r="C112" s="125"/>
      <c r="D112" s="100"/>
      <c r="E112" s="102"/>
      <c r="F112" s="100"/>
      <c r="G112" s="100"/>
      <c r="H112" s="100"/>
      <c r="I112" s="100"/>
    </row>
    <row r="113" spans="1:10" s="29" customFormat="1">
      <c r="A113" s="59" t="s">
        <v>80</v>
      </c>
      <c r="B113" s="38">
        <v>620</v>
      </c>
      <c r="C113" s="126"/>
      <c r="D113" s="102"/>
      <c r="E113" s="102"/>
      <c r="F113" s="102"/>
      <c r="G113" s="102"/>
      <c r="H113" s="102"/>
      <c r="I113" s="102"/>
    </row>
    <row r="114" spans="1:10" s="29" customFormat="1">
      <c r="A114" s="64" t="s">
        <v>76</v>
      </c>
      <c r="B114" s="37">
        <v>621</v>
      </c>
      <c r="C114" s="125"/>
      <c r="D114" s="100"/>
      <c r="E114" s="102"/>
      <c r="F114" s="100"/>
      <c r="G114" s="100"/>
      <c r="H114" s="100"/>
      <c r="I114" s="100"/>
    </row>
    <row r="115" spans="1:10" s="29" customFormat="1">
      <c r="A115" s="64" t="s">
        <v>77</v>
      </c>
      <c r="B115" s="37">
        <v>622</v>
      </c>
      <c r="C115" s="125"/>
      <c r="D115" s="100"/>
      <c r="E115" s="102"/>
      <c r="F115" s="100"/>
      <c r="G115" s="100"/>
      <c r="H115" s="100"/>
      <c r="I115" s="100"/>
    </row>
    <row r="116" spans="1:10" s="29" customFormat="1">
      <c r="A116" s="64" t="s">
        <v>78</v>
      </c>
      <c r="B116" s="37">
        <v>623</v>
      </c>
      <c r="C116" s="125"/>
      <c r="D116" s="100"/>
      <c r="E116" s="102"/>
      <c r="F116" s="100"/>
      <c r="G116" s="100"/>
      <c r="H116" s="100"/>
      <c r="I116" s="100"/>
    </row>
    <row r="117" spans="1:10" s="29" customFormat="1">
      <c r="A117" s="59" t="s">
        <v>81</v>
      </c>
      <c r="B117" s="38">
        <v>630</v>
      </c>
      <c r="C117" s="125"/>
      <c r="D117" s="100"/>
      <c r="E117" s="102"/>
      <c r="F117" s="100"/>
      <c r="G117" s="100"/>
      <c r="H117" s="100"/>
      <c r="I117" s="100"/>
    </row>
    <row r="118" spans="1:10" ht="26.25" customHeight="1">
      <c r="A118" s="62" t="s">
        <v>82</v>
      </c>
      <c r="B118" s="39">
        <v>700</v>
      </c>
      <c r="C118" s="126">
        <f t="shared" ref="C118:I118" si="10">C59</f>
        <v>25826.400000000001</v>
      </c>
      <c r="D118" s="126">
        <f t="shared" si="10"/>
        <v>28624.1</v>
      </c>
      <c r="E118" s="126">
        <f t="shared" si="10"/>
        <v>22018</v>
      </c>
      <c r="F118" s="126">
        <f t="shared" si="10"/>
        <v>7436</v>
      </c>
      <c r="G118" s="126">
        <f t="shared" si="10"/>
        <v>5244</v>
      </c>
      <c r="H118" s="126">
        <f t="shared" si="10"/>
        <v>5146</v>
      </c>
      <c r="I118" s="126">
        <f t="shared" si="10"/>
        <v>4192</v>
      </c>
    </row>
    <row r="119" spans="1:10" ht="22.5" customHeight="1">
      <c r="A119" s="62" t="s">
        <v>83</v>
      </c>
      <c r="B119" s="39">
        <v>800</v>
      </c>
      <c r="C119" s="126">
        <f>C89</f>
        <v>20696.099999999999</v>
      </c>
      <c r="D119" s="126">
        <f>D89</f>
        <v>28624.1</v>
      </c>
      <c r="E119" s="126">
        <f t="shared" ref="E119:I119" si="11">E89</f>
        <v>22018</v>
      </c>
      <c r="F119" s="126">
        <f t="shared" si="11"/>
        <v>6371</v>
      </c>
      <c r="G119" s="126">
        <f t="shared" si="11"/>
        <v>6309</v>
      </c>
      <c r="H119" s="126">
        <f t="shared" si="11"/>
        <v>5045</v>
      </c>
      <c r="I119" s="126">
        <f t="shared" si="11"/>
        <v>4293</v>
      </c>
      <c r="J119" s="40"/>
    </row>
    <row r="120" spans="1:10">
      <c r="A120" s="59" t="s">
        <v>84</v>
      </c>
      <c r="B120" s="26">
        <v>850</v>
      </c>
      <c r="C120" s="125"/>
      <c r="D120" s="125"/>
      <c r="E120" s="126"/>
      <c r="F120" s="125"/>
      <c r="G120" s="125"/>
      <c r="H120" s="125"/>
      <c r="I120" s="125"/>
    </row>
    <row r="121" spans="1:10" s="22" customFormat="1" ht="30" customHeight="1">
      <c r="A121" s="62" t="s">
        <v>85</v>
      </c>
      <c r="B121" s="50"/>
      <c r="C121" s="126"/>
      <c r="D121" s="126"/>
      <c r="E121" s="126"/>
      <c r="F121" s="126"/>
      <c r="G121" s="126"/>
      <c r="H121" s="126"/>
      <c r="I121" s="126"/>
    </row>
    <row r="122" spans="1:10">
      <c r="A122" s="59" t="s">
        <v>86</v>
      </c>
      <c r="B122" s="26">
        <v>900</v>
      </c>
      <c r="C122" s="125">
        <v>79.5</v>
      </c>
      <c r="D122" s="129">
        <v>79.75</v>
      </c>
      <c r="E122" s="133">
        <v>79.75</v>
      </c>
      <c r="F122" s="129">
        <v>79.75</v>
      </c>
      <c r="G122" s="129">
        <v>79.75</v>
      </c>
      <c r="H122" s="129">
        <v>79.75</v>
      </c>
      <c r="I122" s="129">
        <v>79.75</v>
      </c>
    </row>
    <row r="123" spans="1:10" s="41" customFormat="1">
      <c r="A123" s="58" t="s">
        <v>87</v>
      </c>
      <c r="B123" s="23">
        <v>910</v>
      </c>
      <c r="C123" s="125">
        <v>4253.8</v>
      </c>
      <c r="D123" s="125">
        <v>7595.3</v>
      </c>
      <c r="E123" s="126">
        <v>6492</v>
      </c>
      <c r="F123" s="125">
        <v>6342</v>
      </c>
      <c r="G123" s="125">
        <v>6417</v>
      </c>
      <c r="H123" s="125">
        <v>6492</v>
      </c>
      <c r="I123" s="125">
        <v>6492</v>
      </c>
    </row>
    <row r="124" spans="1:10">
      <c r="A124" s="59" t="s">
        <v>88</v>
      </c>
      <c r="B124" s="26">
        <v>920</v>
      </c>
      <c r="C124" s="125"/>
      <c r="D124" s="125"/>
      <c r="E124" s="126"/>
      <c r="F124" s="125"/>
      <c r="G124" s="125"/>
      <c r="H124" s="125"/>
      <c r="I124" s="125"/>
    </row>
    <row r="125" spans="1:10">
      <c r="A125" s="59" t="s">
        <v>89</v>
      </c>
      <c r="B125" s="26">
        <v>930</v>
      </c>
      <c r="C125" s="125"/>
      <c r="D125" s="125"/>
      <c r="E125" s="126"/>
      <c r="F125" s="125"/>
      <c r="G125" s="125"/>
      <c r="H125" s="125"/>
      <c r="I125" s="125"/>
    </row>
    <row r="126" spans="1:10">
      <c r="A126" s="59" t="s">
        <v>90</v>
      </c>
      <c r="B126" s="26">
        <v>940</v>
      </c>
      <c r="C126" s="125">
        <v>76.400000000000006</v>
      </c>
      <c r="D126" s="125">
        <v>76.400000000000006</v>
      </c>
      <c r="E126" s="126">
        <v>76.400000000000006</v>
      </c>
      <c r="F126" s="125">
        <v>76.400000000000006</v>
      </c>
      <c r="G126" s="125">
        <v>76.400000000000006</v>
      </c>
      <c r="H126" s="125">
        <v>76.400000000000006</v>
      </c>
      <c r="I126" s="125">
        <v>76.400000000000006</v>
      </c>
    </row>
    <row r="127" spans="1:10">
      <c r="A127" s="59" t="s">
        <v>91</v>
      </c>
      <c r="B127" s="26">
        <v>950</v>
      </c>
      <c r="C127" s="125"/>
      <c r="D127" s="125"/>
      <c r="E127" s="126"/>
      <c r="F127" s="125"/>
      <c r="G127" s="125"/>
      <c r="H127" s="125"/>
      <c r="I127" s="125"/>
    </row>
    <row r="128" spans="1:10">
      <c r="A128" s="42"/>
      <c r="B128" s="43"/>
      <c r="C128" s="44"/>
      <c r="D128" s="44"/>
      <c r="E128" s="44"/>
      <c r="F128" s="44"/>
      <c r="G128" s="44"/>
      <c r="H128" s="44"/>
      <c r="I128" s="44"/>
    </row>
    <row r="129" spans="1:9">
      <c r="A129" s="42"/>
      <c r="C129" s="45"/>
      <c r="D129" s="46"/>
      <c r="E129" s="46"/>
      <c r="F129" s="46"/>
      <c r="G129" s="46"/>
      <c r="H129" s="46"/>
      <c r="I129" s="46"/>
    </row>
    <row r="130" spans="1:9">
      <c r="A130" s="42" t="s">
        <v>176</v>
      </c>
      <c r="B130" s="43"/>
      <c r="C130" s="136" t="s">
        <v>92</v>
      </c>
      <c r="D130" s="136"/>
      <c r="E130" s="136"/>
      <c r="F130" s="47"/>
      <c r="G130" s="139" t="s">
        <v>208</v>
      </c>
      <c r="H130" s="139"/>
      <c r="I130" s="139"/>
    </row>
    <row r="131" spans="1:9" s="29" customFormat="1">
      <c r="A131" s="17"/>
      <c r="B131" s="1"/>
      <c r="C131" s="137" t="s">
        <v>167</v>
      </c>
      <c r="D131" s="137"/>
      <c r="E131" s="137"/>
      <c r="F131" s="17"/>
      <c r="G131" s="138" t="s">
        <v>93</v>
      </c>
      <c r="H131" s="138"/>
      <c r="I131" s="138"/>
    </row>
    <row r="132" spans="1:9" s="29" customFormat="1">
      <c r="A132" s="17"/>
      <c r="B132" s="1"/>
      <c r="C132" s="17"/>
      <c r="D132" s="17"/>
      <c r="E132" s="17"/>
      <c r="F132" s="17"/>
      <c r="G132" s="15"/>
      <c r="H132" s="15"/>
      <c r="I132" s="15"/>
    </row>
    <row r="133" spans="1:9">
      <c r="A133" s="42"/>
      <c r="C133" s="45"/>
      <c r="D133" s="46"/>
      <c r="E133" s="46"/>
      <c r="F133" s="46"/>
      <c r="G133" s="46"/>
      <c r="H133" s="46"/>
      <c r="I133" s="46"/>
    </row>
    <row r="134" spans="1:9">
      <c r="A134" s="42" t="s">
        <v>94</v>
      </c>
      <c r="B134" s="43"/>
      <c r="C134" s="136" t="s">
        <v>92</v>
      </c>
      <c r="D134" s="136"/>
      <c r="E134" s="136"/>
      <c r="F134" s="47"/>
      <c r="G134" s="139" t="s">
        <v>209</v>
      </c>
      <c r="H134" s="139"/>
      <c r="I134" s="139"/>
    </row>
    <row r="135" spans="1:9">
      <c r="A135" s="17"/>
      <c r="B135" s="1"/>
      <c r="C135" s="137" t="s">
        <v>167</v>
      </c>
      <c r="D135" s="137"/>
      <c r="E135" s="137"/>
      <c r="F135" s="17"/>
      <c r="G135" s="138" t="s">
        <v>93</v>
      </c>
      <c r="H135" s="138"/>
      <c r="I135" s="138"/>
    </row>
    <row r="136" spans="1:9">
      <c r="A136" s="42"/>
      <c r="C136" s="45"/>
      <c r="D136" s="46"/>
      <c r="E136" s="46"/>
      <c r="F136" s="46"/>
      <c r="G136" s="46"/>
      <c r="H136" s="46"/>
      <c r="I136" s="46"/>
    </row>
    <row r="137" spans="1:9">
      <c r="A137" s="42"/>
      <c r="C137" s="45"/>
      <c r="D137" s="46"/>
      <c r="E137" s="46"/>
      <c r="F137" s="46"/>
      <c r="G137" s="46"/>
      <c r="H137" s="136" t="s">
        <v>164</v>
      </c>
      <c r="I137" s="136"/>
    </row>
    <row r="138" spans="1:9">
      <c r="A138" s="42" t="s">
        <v>163</v>
      </c>
      <c r="C138" s="45"/>
      <c r="D138" s="46"/>
      <c r="E138" s="46"/>
      <c r="F138" s="46"/>
      <c r="G138" s="46"/>
      <c r="H138" s="136" t="s">
        <v>169</v>
      </c>
      <c r="I138" s="136"/>
    </row>
    <row r="139" spans="1:9">
      <c r="A139" s="42"/>
      <c r="C139" s="45"/>
      <c r="D139" s="46"/>
      <c r="E139" s="46"/>
      <c r="F139" s="46"/>
      <c r="G139" s="46"/>
      <c r="H139" s="46"/>
      <c r="I139" s="46"/>
    </row>
    <row r="140" spans="1:9">
      <c r="A140" s="42"/>
      <c r="C140" s="45"/>
      <c r="D140" s="46"/>
      <c r="E140" s="46"/>
      <c r="F140" s="46"/>
      <c r="G140" s="46"/>
      <c r="H140" s="46"/>
      <c r="I140" s="46"/>
    </row>
    <row r="141" spans="1:9">
      <c r="A141" s="42"/>
      <c r="C141" s="45"/>
      <c r="D141" s="46"/>
      <c r="E141" s="46"/>
      <c r="F141" s="46"/>
      <c r="G141" s="46"/>
      <c r="H141" s="46"/>
      <c r="I141" s="46"/>
    </row>
    <row r="142" spans="1:9">
      <c r="A142" s="42"/>
      <c r="C142" s="45"/>
      <c r="D142" s="46"/>
      <c r="E142" s="46"/>
      <c r="F142" s="46"/>
      <c r="G142" s="46"/>
      <c r="H142" s="46"/>
      <c r="I142" s="46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42"/>
      <c r="C171" s="45"/>
      <c r="D171" s="46"/>
      <c r="E171" s="46"/>
      <c r="F171" s="46"/>
      <c r="G171" s="46"/>
      <c r="H171" s="46"/>
      <c r="I171" s="46"/>
    </row>
    <row r="172" spans="1:9">
      <c r="A172" s="42"/>
      <c r="C172" s="45"/>
      <c r="D172" s="46"/>
      <c r="E172" s="46"/>
      <c r="F172" s="46"/>
      <c r="G172" s="46"/>
      <c r="H172" s="46"/>
      <c r="I172" s="46"/>
    </row>
    <row r="173" spans="1:9">
      <c r="A173" s="65"/>
    </row>
    <row r="174" spans="1:9">
      <c r="A174" s="65"/>
    </row>
    <row r="175" spans="1:9">
      <c r="A175" s="65"/>
    </row>
    <row r="176" spans="1:9">
      <c r="A176" s="65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</row>
    <row r="183" spans="1:4">
      <c r="A183" s="65"/>
    </row>
    <row r="184" spans="1:4">
      <c r="A184" s="65"/>
      <c r="B184" s="1"/>
      <c r="C184" s="1"/>
      <c r="D184" s="1"/>
    </row>
    <row r="185" spans="1:4">
      <c r="A185" s="65"/>
      <c r="B185" s="1"/>
      <c r="C185" s="1"/>
      <c r="D185" s="1"/>
    </row>
    <row r="186" spans="1:4">
      <c r="A186" s="65"/>
      <c r="B186" s="1"/>
      <c r="C186" s="1"/>
      <c r="D186" s="1"/>
    </row>
    <row r="187" spans="1:4">
      <c r="A187" s="65"/>
      <c r="B187" s="1"/>
      <c r="C187" s="1"/>
      <c r="D187" s="1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</sheetData>
  <mergeCells count="33">
    <mergeCell ref="D38:D39"/>
    <mergeCell ref="E38:E39"/>
    <mergeCell ref="B24:E24"/>
    <mergeCell ref="B25:E25"/>
    <mergeCell ref="B26:E26"/>
    <mergeCell ref="B27:G27"/>
    <mergeCell ref="B28:E28"/>
    <mergeCell ref="H18:I18"/>
    <mergeCell ref="B22:E22"/>
    <mergeCell ref="H22:I22"/>
    <mergeCell ref="A38:A39"/>
    <mergeCell ref="B29:E29"/>
    <mergeCell ref="F29:H29"/>
    <mergeCell ref="B30:E30"/>
    <mergeCell ref="F30:H30"/>
    <mergeCell ref="B31:G31"/>
    <mergeCell ref="B32:G32"/>
    <mergeCell ref="B33:G33"/>
    <mergeCell ref="A36:I36"/>
    <mergeCell ref="B23:G23"/>
    <mergeCell ref="F38:I38"/>
    <mergeCell ref="B38:B39"/>
    <mergeCell ref="C38:C39"/>
    <mergeCell ref="H138:I138"/>
    <mergeCell ref="C135:E135"/>
    <mergeCell ref="G135:I135"/>
    <mergeCell ref="C130:E130"/>
    <mergeCell ref="G130:I130"/>
    <mergeCell ref="C131:E131"/>
    <mergeCell ref="G131:I131"/>
    <mergeCell ref="C134:E134"/>
    <mergeCell ref="G134:I134"/>
    <mergeCell ref="H137:I137"/>
  </mergeCells>
  <phoneticPr fontId="0" type="noConversion"/>
  <pageMargins left="0.78" right="0.31" top="0.27" bottom="0.22" header="0.36" footer="0.31"/>
  <pageSetup paperSize="9" scale="40" fitToHeight="2" orientation="portrait" r:id="rId1"/>
  <rowBreaks count="1" manualBreakCount="1">
    <brk id="7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15" zoomScale="66" zoomScaleNormal="55" zoomScaleSheetLayoutView="66" workbookViewId="0">
      <selection activeCell="P41" sqref="P41"/>
    </sheetView>
  </sheetViews>
  <sheetFormatPr defaultColWidth="9.140625" defaultRowHeight="20.25"/>
  <cols>
    <col min="1" max="1" width="44.85546875" style="67" customWidth="1"/>
    <col min="2" max="2" width="28.85546875" style="88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157" t="s">
        <v>95</v>
      </c>
      <c r="L1" s="157"/>
    </row>
    <row r="2" spans="1:13" ht="60.75" customHeight="1">
      <c r="K2" s="157" t="s">
        <v>145</v>
      </c>
      <c r="L2" s="157"/>
    </row>
    <row r="3" spans="1:13">
      <c r="A3" s="209" t="s">
        <v>96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</row>
    <row r="4" spans="1:13">
      <c r="A4" s="209" t="s">
        <v>213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</row>
    <row r="5" spans="1:13" ht="63.75" customHeight="1">
      <c r="A5" s="210" t="s">
        <v>165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20.100000000000001" customHeight="1">
      <c r="A6" s="212" t="s">
        <v>97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</row>
    <row r="7" spans="1:13" ht="21.95" customHeight="1">
      <c r="A7" s="217" t="s">
        <v>141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</row>
    <row r="10" spans="1:13" ht="10.5" hidden="1" customHeight="1">
      <c r="B10" s="67"/>
    </row>
    <row r="11" spans="1:13" s="89" customFormat="1" ht="63.75" customHeight="1">
      <c r="A11" s="156" t="s">
        <v>25</v>
      </c>
      <c r="B11" s="156"/>
      <c r="C11" s="156"/>
      <c r="D11" s="156" t="s">
        <v>27</v>
      </c>
      <c r="E11" s="156"/>
      <c r="F11" s="156" t="s">
        <v>98</v>
      </c>
      <c r="G11" s="156"/>
      <c r="H11" s="156" t="s">
        <v>99</v>
      </c>
      <c r="I11" s="156"/>
      <c r="J11" s="156" t="s">
        <v>100</v>
      </c>
      <c r="K11" s="156"/>
      <c r="L11" s="156" t="s">
        <v>101</v>
      </c>
      <c r="M11" s="156"/>
    </row>
    <row r="12" spans="1:13" s="89" customFormat="1" ht="24.95" customHeight="1">
      <c r="A12" s="156">
        <v>1</v>
      </c>
      <c r="B12" s="156"/>
      <c r="C12" s="156"/>
      <c r="D12" s="156">
        <v>2</v>
      </c>
      <c r="E12" s="156"/>
      <c r="F12" s="156">
        <v>3</v>
      </c>
      <c r="G12" s="156"/>
      <c r="H12" s="156">
        <v>4</v>
      </c>
      <c r="I12" s="156"/>
      <c r="J12" s="156">
        <v>5</v>
      </c>
      <c r="K12" s="156"/>
      <c r="L12" s="156">
        <v>6</v>
      </c>
      <c r="M12" s="156"/>
    </row>
    <row r="13" spans="1:13" s="89" customFormat="1" ht="70.5" customHeight="1">
      <c r="A13" s="196" t="s">
        <v>184</v>
      </c>
      <c r="B13" s="197"/>
      <c r="C13" s="198"/>
      <c r="D13" s="215">
        <f>D14+D15+D16+D17+D18</f>
        <v>68</v>
      </c>
      <c r="E13" s="216"/>
      <c r="F13" s="215">
        <f t="shared" ref="F13" si="0">F14+F15+F16+F17+F18</f>
        <v>79.75</v>
      </c>
      <c r="G13" s="216"/>
      <c r="H13" s="215">
        <f t="shared" ref="H13" si="1">H14+H15+H16+H17+H18</f>
        <v>79.75</v>
      </c>
      <c r="I13" s="216"/>
      <c r="J13" s="192"/>
      <c r="K13" s="193"/>
      <c r="L13" s="194"/>
      <c r="M13" s="195"/>
    </row>
    <row r="14" spans="1:13" s="89" customFormat="1" ht="27" customHeight="1">
      <c r="A14" s="172" t="s">
        <v>102</v>
      </c>
      <c r="B14" s="173"/>
      <c r="C14" s="174"/>
      <c r="D14" s="201">
        <v>3</v>
      </c>
      <c r="E14" s="202"/>
      <c r="F14" s="201">
        <v>5</v>
      </c>
      <c r="G14" s="202"/>
      <c r="H14" s="207">
        <v>5</v>
      </c>
      <c r="I14" s="208"/>
      <c r="J14" s="188"/>
      <c r="K14" s="189"/>
      <c r="L14" s="188"/>
      <c r="M14" s="189"/>
    </row>
    <row r="15" spans="1:13" s="89" customFormat="1" ht="24.95" customHeight="1">
      <c r="A15" s="172" t="s">
        <v>103</v>
      </c>
      <c r="B15" s="173"/>
      <c r="C15" s="174"/>
      <c r="D15" s="205">
        <v>14</v>
      </c>
      <c r="E15" s="206"/>
      <c r="F15" s="201">
        <v>18.5</v>
      </c>
      <c r="G15" s="202"/>
      <c r="H15" s="207">
        <v>18.5</v>
      </c>
      <c r="I15" s="208"/>
      <c r="J15" s="188"/>
      <c r="K15" s="189"/>
      <c r="L15" s="188"/>
      <c r="M15" s="189"/>
    </row>
    <row r="16" spans="1:13" s="89" customFormat="1" ht="24.95" customHeight="1">
      <c r="A16" s="172" t="s">
        <v>104</v>
      </c>
      <c r="B16" s="173"/>
      <c r="C16" s="174"/>
      <c r="D16" s="205">
        <v>31.75</v>
      </c>
      <c r="E16" s="206"/>
      <c r="F16" s="205">
        <v>34.75</v>
      </c>
      <c r="G16" s="206"/>
      <c r="H16" s="213">
        <v>34.75</v>
      </c>
      <c r="I16" s="214"/>
      <c r="J16" s="188"/>
      <c r="K16" s="189"/>
      <c r="L16" s="188"/>
      <c r="M16" s="189"/>
    </row>
    <row r="17" spans="1:18" s="89" customFormat="1" ht="24.95" customHeight="1">
      <c r="A17" s="172" t="s">
        <v>105</v>
      </c>
      <c r="B17" s="173"/>
      <c r="C17" s="174"/>
      <c r="D17" s="205">
        <v>4.5</v>
      </c>
      <c r="E17" s="206"/>
      <c r="F17" s="205">
        <v>4.5</v>
      </c>
      <c r="G17" s="206"/>
      <c r="H17" s="207">
        <v>4.5</v>
      </c>
      <c r="I17" s="208"/>
      <c r="J17" s="188"/>
      <c r="K17" s="189"/>
      <c r="L17" s="188"/>
      <c r="M17" s="189"/>
      <c r="R17" s="90"/>
    </row>
    <row r="18" spans="1:18" s="89" customFormat="1" ht="24.6" customHeight="1">
      <c r="A18" s="172" t="s">
        <v>106</v>
      </c>
      <c r="B18" s="173"/>
      <c r="C18" s="174"/>
      <c r="D18" s="205">
        <v>14.75</v>
      </c>
      <c r="E18" s="206"/>
      <c r="F18" s="205">
        <v>17</v>
      </c>
      <c r="G18" s="206"/>
      <c r="H18" s="207">
        <v>17</v>
      </c>
      <c r="I18" s="208"/>
      <c r="J18" s="188"/>
      <c r="K18" s="189"/>
      <c r="L18" s="188"/>
      <c r="M18" s="189"/>
    </row>
    <row r="19" spans="1:18" s="89" customFormat="1" ht="24.6" customHeight="1">
      <c r="A19" s="196" t="s">
        <v>174</v>
      </c>
      <c r="B19" s="197"/>
      <c r="C19" s="198"/>
      <c r="D19" s="199">
        <f>D20+D21+D22+D23+D24</f>
        <v>15663.400000000001</v>
      </c>
      <c r="E19" s="200"/>
      <c r="F19" s="199">
        <f>F20+F21+F22+F23+F24</f>
        <v>16600</v>
      </c>
      <c r="G19" s="200"/>
      <c r="H19" s="199">
        <f>H20+H21+H22+H23+H24</f>
        <v>16263</v>
      </c>
      <c r="I19" s="200"/>
      <c r="J19" s="192"/>
      <c r="K19" s="193"/>
      <c r="L19" s="194"/>
      <c r="M19" s="195"/>
    </row>
    <row r="20" spans="1:18" s="89" customFormat="1" ht="24.95" customHeight="1">
      <c r="A20" s="172" t="s">
        <v>102</v>
      </c>
      <c r="B20" s="173"/>
      <c r="C20" s="174"/>
      <c r="D20" s="201">
        <v>1747.4</v>
      </c>
      <c r="E20" s="202"/>
      <c r="F20" s="201">
        <v>1850.5</v>
      </c>
      <c r="G20" s="202"/>
      <c r="H20" s="201">
        <v>1513.5</v>
      </c>
      <c r="I20" s="202"/>
      <c r="J20" s="203"/>
      <c r="K20" s="204"/>
      <c r="L20" s="188"/>
      <c r="M20" s="189"/>
    </row>
    <row r="21" spans="1:18" s="89" customFormat="1" ht="24.95" customHeight="1">
      <c r="A21" s="172" t="s">
        <v>103</v>
      </c>
      <c r="B21" s="173"/>
      <c r="C21" s="174"/>
      <c r="D21" s="201">
        <v>4491.7</v>
      </c>
      <c r="E21" s="202"/>
      <c r="F21" s="201">
        <v>4769.2</v>
      </c>
      <c r="G21" s="202"/>
      <c r="H21" s="201">
        <v>4769.2</v>
      </c>
      <c r="I21" s="202"/>
      <c r="J21" s="203"/>
      <c r="K21" s="204"/>
      <c r="L21" s="188"/>
      <c r="M21" s="189"/>
    </row>
    <row r="22" spans="1:18" s="89" customFormat="1" ht="24.95" customHeight="1">
      <c r="A22" s="172" t="s">
        <v>104</v>
      </c>
      <c r="B22" s="173"/>
      <c r="C22" s="174"/>
      <c r="D22" s="201">
        <v>6792</v>
      </c>
      <c r="E22" s="202"/>
      <c r="F22" s="201">
        <v>7192.7</v>
      </c>
      <c r="G22" s="202"/>
      <c r="H22" s="201">
        <v>7192.7</v>
      </c>
      <c r="I22" s="202"/>
      <c r="J22" s="203"/>
      <c r="K22" s="204"/>
      <c r="L22" s="188"/>
      <c r="M22" s="189"/>
    </row>
    <row r="23" spans="1:18" s="89" customFormat="1" ht="24.95" customHeight="1">
      <c r="A23" s="172" t="s">
        <v>105</v>
      </c>
      <c r="B23" s="173"/>
      <c r="C23" s="174"/>
      <c r="D23" s="201">
        <v>505.5</v>
      </c>
      <c r="E23" s="202"/>
      <c r="F23" s="201">
        <v>535.29999999999995</v>
      </c>
      <c r="G23" s="202"/>
      <c r="H23" s="201">
        <v>535.29999999999995</v>
      </c>
      <c r="I23" s="202"/>
      <c r="J23" s="203"/>
      <c r="K23" s="204"/>
      <c r="L23" s="188"/>
      <c r="M23" s="189"/>
      <c r="R23" s="90"/>
    </row>
    <row r="24" spans="1:18" s="89" customFormat="1" ht="24.95" customHeight="1">
      <c r="A24" s="172" t="s">
        <v>106</v>
      </c>
      <c r="B24" s="173"/>
      <c r="C24" s="174"/>
      <c r="D24" s="201">
        <v>2126.8000000000002</v>
      </c>
      <c r="E24" s="202"/>
      <c r="F24" s="201">
        <v>2252.3000000000002</v>
      </c>
      <c r="G24" s="202"/>
      <c r="H24" s="201">
        <v>2252.3000000000002</v>
      </c>
      <c r="I24" s="202"/>
      <c r="J24" s="203"/>
      <c r="K24" s="204"/>
      <c r="L24" s="188"/>
      <c r="M24" s="189"/>
    </row>
    <row r="25" spans="1:18" s="89" customFormat="1" ht="24.95" customHeight="1">
      <c r="A25" s="196" t="s">
        <v>175</v>
      </c>
      <c r="B25" s="197"/>
      <c r="C25" s="198"/>
      <c r="D25" s="199">
        <f>D26+D27+D28+D29+D30</f>
        <v>15663.400000000001</v>
      </c>
      <c r="E25" s="200"/>
      <c r="F25" s="199">
        <f>F26+F27+F28+F29+F30</f>
        <v>16600</v>
      </c>
      <c r="G25" s="200"/>
      <c r="H25" s="199">
        <f>H26+H27+H28+H29+H30</f>
        <v>16263</v>
      </c>
      <c r="I25" s="200"/>
      <c r="J25" s="192"/>
      <c r="K25" s="193"/>
      <c r="L25" s="194"/>
      <c r="M25" s="195"/>
    </row>
    <row r="26" spans="1:18" s="89" customFormat="1" ht="24.95" customHeight="1">
      <c r="A26" s="172" t="s">
        <v>102</v>
      </c>
      <c r="B26" s="173"/>
      <c r="C26" s="174"/>
      <c r="D26" s="201">
        <v>1747.4</v>
      </c>
      <c r="E26" s="202"/>
      <c r="F26" s="201">
        <v>1850.5</v>
      </c>
      <c r="G26" s="202"/>
      <c r="H26" s="201">
        <v>1513.5</v>
      </c>
      <c r="I26" s="202"/>
      <c r="J26" s="203"/>
      <c r="K26" s="204"/>
      <c r="L26" s="188"/>
      <c r="M26" s="189"/>
    </row>
    <row r="27" spans="1:18" s="89" customFormat="1" ht="24.95" customHeight="1">
      <c r="A27" s="172" t="s">
        <v>103</v>
      </c>
      <c r="B27" s="173"/>
      <c r="C27" s="174"/>
      <c r="D27" s="201">
        <v>4491.7</v>
      </c>
      <c r="E27" s="202"/>
      <c r="F27" s="201">
        <v>4769.2</v>
      </c>
      <c r="G27" s="202"/>
      <c r="H27" s="201">
        <v>4769.2</v>
      </c>
      <c r="I27" s="202"/>
      <c r="J27" s="203"/>
      <c r="K27" s="204"/>
      <c r="L27" s="188"/>
      <c r="M27" s="189"/>
    </row>
    <row r="28" spans="1:18" s="89" customFormat="1" ht="24.95" customHeight="1">
      <c r="A28" s="172" t="s">
        <v>104</v>
      </c>
      <c r="B28" s="173"/>
      <c r="C28" s="174"/>
      <c r="D28" s="201">
        <v>6792</v>
      </c>
      <c r="E28" s="202"/>
      <c r="F28" s="201">
        <v>7192.7</v>
      </c>
      <c r="G28" s="202"/>
      <c r="H28" s="201">
        <v>7192.7</v>
      </c>
      <c r="I28" s="202"/>
      <c r="J28" s="203"/>
      <c r="K28" s="204"/>
      <c r="L28" s="188"/>
      <c r="M28" s="189"/>
    </row>
    <row r="29" spans="1:18" s="89" customFormat="1" ht="24.95" customHeight="1">
      <c r="A29" s="172" t="s">
        <v>105</v>
      </c>
      <c r="B29" s="173"/>
      <c r="C29" s="174"/>
      <c r="D29" s="201">
        <v>505.5</v>
      </c>
      <c r="E29" s="202"/>
      <c r="F29" s="201">
        <v>535.29999999999995</v>
      </c>
      <c r="G29" s="202"/>
      <c r="H29" s="201">
        <v>535.29999999999995</v>
      </c>
      <c r="I29" s="202"/>
      <c r="J29" s="203"/>
      <c r="K29" s="204"/>
      <c r="L29" s="188"/>
      <c r="M29" s="189"/>
      <c r="R29" s="90"/>
    </row>
    <row r="30" spans="1:18" s="89" customFormat="1" ht="24.6" customHeight="1">
      <c r="A30" s="172" t="s">
        <v>106</v>
      </c>
      <c r="B30" s="173"/>
      <c r="C30" s="174"/>
      <c r="D30" s="201">
        <v>2126.8000000000002</v>
      </c>
      <c r="E30" s="202"/>
      <c r="F30" s="201">
        <v>2252.3000000000002</v>
      </c>
      <c r="G30" s="202"/>
      <c r="H30" s="201">
        <v>2252.3000000000002</v>
      </c>
      <c r="I30" s="202"/>
      <c r="J30" s="203"/>
      <c r="K30" s="204"/>
      <c r="L30" s="188"/>
      <c r="M30" s="189"/>
    </row>
    <row r="31" spans="1:18" s="89" customFormat="1" ht="45" customHeight="1">
      <c r="A31" s="196" t="s">
        <v>107</v>
      </c>
      <c r="B31" s="197"/>
      <c r="C31" s="198"/>
      <c r="D31" s="190"/>
      <c r="E31" s="191"/>
      <c r="F31" s="190"/>
      <c r="G31" s="191"/>
      <c r="H31" s="190"/>
      <c r="I31" s="191"/>
      <c r="J31" s="192"/>
      <c r="K31" s="193"/>
      <c r="L31" s="194"/>
      <c r="M31" s="195"/>
    </row>
    <row r="32" spans="1:18" s="89" customFormat="1" ht="24.95" customHeight="1">
      <c r="A32" s="172" t="s">
        <v>102</v>
      </c>
      <c r="B32" s="173"/>
      <c r="C32" s="174"/>
      <c r="D32" s="184">
        <v>48.5</v>
      </c>
      <c r="E32" s="185"/>
      <c r="F32" s="184">
        <f>F20/F14/12</f>
        <v>30.841666666666669</v>
      </c>
      <c r="G32" s="185"/>
      <c r="H32" s="184">
        <f>H20/H14/12</f>
        <v>25.224999999999998</v>
      </c>
      <c r="I32" s="185"/>
      <c r="J32" s="188"/>
      <c r="K32" s="189"/>
      <c r="L32" s="188"/>
      <c r="M32" s="189"/>
    </row>
    <row r="33" spans="1:31" s="89" customFormat="1" ht="24.95" customHeight="1">
      <c r="A33" s="172" t="s">
        <v>103</v>
      </c>
      <c r="B33" s="173"/>
      <c r="C33" s="174"/>
      <c r="D33" s="184">
        <v>26.7</v>
      </c>
      <c r="E33" s="185"/>
      <c r="F33" s="184">
        <f t="shared" ref="F33:H36" si="2">F21/F15/12</f>
        <v>21.48288288288288</v>
      </c>
      <c r="G33" s="185"/>
      <c r="H33" s="184">
        <f t="shared" si="2"/>
        <v>21.48288288288288</v>
      </c>
      <c r="I33" s="185"/>
      <c r="J33" s="188"/>
      <c r="K33" s="189"/>
      <c r="L33" s="188"/>
      <c r="M33" s="189"/>
    </row>
    <row r="34" spans="1:31" s="89" customFormat="1" ht="24.95" customHeight="1">
      <c r="A34" s="172" t="s">
        <v>104</v>
      </c>
      <c r="B34" s="173"/>
      <c r="C34" s="174"/>
      <c r="D34" s="184">
        <v>17.8</v>
      </c>
      <c r="E34" s="185"/>
      <c r="F34" s="184">
        <f t="shared" si="2"/>
        <v>17.248681055155874</v>
      </c>
      <c r="G34" s="185"/>
      <c r="H34" s="184">
        <f t="shared" si="2"/>
        <v>17.248681055155874</v>
      </c>
      <c r="I34" s="185"/>
      <c r="J34" s="188"/>
      <c r="K34" s="189"/>
      <c r="L34" s="188"/>
      <c r="M34" s="189"/>
    </row>
    <row r="35" spans="1:31" s="89" customFormat="1" ht="24.95" customHeight="1">
      <c r="A35" s="172" t="s">
        <v>105</v>
      </c>
      <c r="B35" s="173"/>
      <c r="C35" s="174"/>
      <c r="D35" s="184">
        <v>9.4</v>
      </c>
      <c r="E35" s="185"/>
      <c r="F35" s="184">
        <f t="shared" si="2"/>
        <v>9.912962962962963</v>
      </c>
      <c r="G35" s="185"/>
      <c r="H35" s="184">
        <f t="shared" si="2"/>
        <v>9.912962962962963</v>
      </c>
      <c r="I35" s="185"/>
      <c r="J35" s="188"/>
      <c r="K35" s="189"/>
      <c r="L35" s="188"/>
      <c r="M35" s="189"/>
      <c r="R35" s="90"/>
    </row>
    <row r="36" spans="1:31" s="89" customFormat="1" ht="24.95" customHeight="1">
      <c r="A36" s="161" t="s">
        <v>106</v>
      </c>
      <c r="B36" s="161"/>
      <c r="C36" s="161"/>
      <c r="D36" s="184">
        <v>12</v>
      </c>
      <c r="E36" s="185"/>
      <c r="F36" s="184">
        <f t="shared" si="2"/>
        <v>11.040686274509804</v>
      </c>
      <c r="G36" s="185"/>
      <c r="H36" s="184">
        <f t="shared" si="2"/>
        <v>11.040686274509804</v>
      </c>
      <c r="I36" s="185"/>
      <c r="J36" s="175"/>
      <c r="K36" s="175"/>
      <c r="L36" s="175"/>
      <c r="M36" s="175"/>
    </row>
    <row r="38" spans="1:31" ht="60.75">
      <c r="A38" s="66" t="s">
        <v>108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176" t="s">
        <v>109</v>
      </c>
      <c r="B40" s="176" t="s">
        <v>110</v>
      </c>
      <c r="C40" s="178" t="s">
        <v>111</v>
      </c>
      <c r="D40" s="179"/>
      <c r="E40" s="179"/>
      <c r="F40" s="180"/>
      <c r="G40" s="156" t="s">
        <v>112</v>
      </c>
      <c r="H40" s="156"/>
      <c r="I40" s="156" t="s">
        <v>214</v>
      </c>
      <c r="J40" s="156"/>
      <c r="K40" s="156"/>
      <c r="L40" s="156" t="s">
        <v>113</v>
      </c>
      <c r="M40" s="186" t="s">
        <v>114</v>
      </c>
      <c r="N40" s="89"/>
      <c r="O40" s="89"/>
      <c r="P40" s="89"/>
      <c r="Q40" s="89"/>
      <c r="R40" s="89"/>
      <c r="S40" s="89"/>
    </row>
    <row r="41" spans="1:31" ht="89.25" customHeight="1">
      <c r="A41" s="177"/>
      <c r="B41" s="177"/>
      <c r="C41" s="181"/>
      <c r="D41" s="182"/>
      <c r="E41" s="182"/>
      <c r="F41" s="183"/>
      <c r="G41" s="156"/>
      <c r="H41" s="156"/>
      <c r="I41" s="70" t="s">
        <v>115</v>
      </c>
      <c r="J41" s="70" t="s">
        <v>116</v>
      </c>
      <c r="K41" s="70" t="s">
        <v>99</v>
      </c>
      <c r="L41" s="156"/>
      <c r="M41" s="187"/>
    </row>
    <row r="42" spans="1:31">
      <c r="A42" s="71">
        <v>1</v>
      </c>
      <c r="B42" s="72">
        <v>2</v>
      </c>
      <c r="C42" s="159">
        <v>3</v>
      </c>
      <c r="D42" s="165"/>
      <c r="E42" s="165"/>
      <c r="F42" s="160"/>
      <c r="G42" s="156">
        <v>4</v>
      </c>
      <c r="H42" s="156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203</v>
      </c>
      <c r="C43" s="159">
        <v>2022</v>
      </c>
      <c r="D43" s="165"/>
      <c r="E43" s="165"/>
      <c r="F43" s="160"/>
      <c r="G43" s="159" t="s">
        <v>156</v>
      </c>
      <c r="H43" s="160"/>
      <c r="I43" s="84"/>
      <c r="J43" s="84">
        <v>20</v>
      </c>
      <c r="K43" s="122">
        <v>40</v>
      </c>
      <c r="L43" s="84">
        <f>K43/J43%</f>
        <v>200</v>
      </c>
      <c r="M43" s="84">
        <v>0</v>
      </c>
    </row>
    <row r="44" spans="1:31" ht="18" customHeight="1">
      <c r="A44" s="13"/>
      <c r="B44" s="13" t="s">
        <v>157</v>
      </c>
      <c r="C44" s="159">
        <v>2008</v>
      </c>
      <c r="D44" s="165"/>
      <c r="E44" s="165"/>
      <c r="F44" s="160"/>
      <c r="G44" s="159" t="s">
        <v>156</v>
      </c>
      <c r="H44" s="160"/>
      <c r="I44" s="118">
        <v>4.2</v>
      </c>
      <c r="J44" s="118">
        <v>15</v>
      </c>
      <c r="K44" s="122">
        <v>15</v>
      </c>
      <c r="L44" s="84">
        <f t="shared" ref="L44:L49" si="3">K44/J44%</f>
        <v>100</v>
      </c>
      <c r="M44" s="84">
        <f>K44/I44%</f>
        <v>357.14285714285711</v>
      </c>
    </row>
    <row r="45" spans="1:31" ht="18" customHeight="1">
      <c r="A45" s="13"/>
      <c r="B45" s="13" t="s">
        <v>158</v>
      </c>
      <c r="C45" s="159">
        <v>2018</v>
      </c>
      <c r="D45" s="165"/>
      <c r="E45" s="165"/>
      <c r="F45" s="160"/>
      <c r="G45" s="159" t="s">
        <v>156</v>
      </c>
      <c r="H45" s="160"/>
      <c r="I45" s="119">
        <v>15.6</v>
      </c>
      <c r="J45" s="119"/>
      <c r="K45" s="123"/>
      <c r="L45" s="84">
        <v>0</v>
      </c>
      <c r="M45" s="84">
        <v>0</v>
      </c>
    </row>
    <row r="46" spans="1:31" ht="18" customHeight="1">
      <c r="A46" s="13"/>
      <c r="B46" s="13" t="s">
        <v>159</v>
      </c>
      <c r="C46" s="159">
        <v>2009</v>
      </c>
      <c r="D46" s="165"/>
      <c r="E46" s="165"/>
      <c r="F46" s="160"/>
      <c r="G46" s="159" t="s">
        <v>156</v>
      </c>
      <c r="H46" s="160"/>
      <c r="I46" s="120">
        <v>6.8</v>
      </c>
      <c r="J46" s="118">
        <v>15</v>
      </c>
      <c r="K46" s="122">
        <v>15</v>
      </c>
      <c r="L46" s="84">
        <f t="shared" si="3"/>
        <v>100</v>
      </c>
      <c r="M46" s="84">
        <f t="shared" ref="M46:M49" si="4">K46/I46%</f>
        <v>220.58823529411762</v>
      </c>
    </row>
    <row r="47" spans="1:31" ht="18" customHeight="1">
      <c r="A47" s="13"/>
      <c r="B47" s="13" t="s">
        <v>160</v>
      </c>
      <c r="C47" s="166">
        <v>2016</v>
      </c>
      <c r="D47" s="167"/>
      <c r="E47" s="167"/>
      <c r="F47" s="168"/>
      <c r="G47" s="159" t="s">
        <v>156</v>
      </c>
      <c r="H47" s="160"/>
      <c r="I47" s="73">
        <v>53.7</v>
      </c>
      <c r="J47" s="73">
        <v>50</v>
      </c>
      <c r="K47" s="124">
        <v>45</v>
      </c>
      <c r="L47" s="84">
        <f t="shared" si="3"/>
        <v>90</v>
      </c>
      <c r="M47" s="84">
        <f t="shared" si="4"/>
        <v>83.798882681564237</v>
      </c>
    </row>
    <row r="48" spans="1:31" ht="18" customHeight="1">
      <c r="A48" s="13"/>
      <c r="B48" s="13" t="s">
        <v>158</v>
      </c>
      <c r="C48" s="159">
        <v>2020</v>
      </c>
      <c r="D48" s="165"/>
      <c r="E48" s="165"/>
      <c r="F48" s="160"/>
      <c r="G48" s="159" t="s">
        <v>156</v>
      </c>
      <c r="H48" s="160"/>
      <c r="I48" s="73">
        <v>114.5</v>
      </c>
      <c r="J48" s="73">
        <v>115</v>
      </c>
      <c r="K48" s="124">
        <v>100</v>
      </c>
      <c r="L48" s="84">
        <f t="shared" si="3"/>
        <v>86.956521739130437</v>
      </c>
      <c r="M48" s="84">
        <f t="shared" si="4"/>
        <v>87.336244541484717</v>
      </c>
    </row>
    <row r="49" spans="1:31">
      <c r="A49" s="74" t="s">
        <v>117</v>
      </c>
      <c r="B49" s="75"/>
      <c r="C49" s="75"/>
      <c r="D49" s="75"/>
      <c r="E49" s="75"/>
      <c r="F49" s="75"/>
      <c r="G49" s="75"/>
      <c r="H49" s="75"/>
      <c r="I49" s="121">
        <f>SUM(I43:I48)</f>
        <v>194.8</v>
      </c>
      <c r="J49" s="76">
        <f>SUM(J43:J48)</f>
        <v>215</v>
      </c>
      <c r="K49" s="77">
        <f>SUM(K43:K48)</f>
        <v>215</v>
      </c>
      <c r="L49" s="84">
        <f t="shared" si="3"/>
        <v>100</v>
      </c>
      <c r="M49" s="84">
        <f t="shared" si="4"/>
        <v>110.36960985626283</v>
      </c>
    </row>
    <row r="50" spans="1:3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Q50" s="91"/>
      <c r="R50" s="91"/>
      <c r="S50" s="91"/>
      <c r="T50" s="91"/>
      <c r="U50" s="91"/>
      <c r="AE50" s="91"/>
    </row>
    <row r="51" spans="1:31" ht="40.5">
      <c r="A51" s="66" t="s">
        <v>118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2"/>
      <c r="B52" s="92"/>
      <c r="C52" s="92"/>
      <c r="D52" s="92"/>
      <c r="E52" s="92"/>
      <c r="F52" s="92"/>
      <c r="G52" s="92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2"/>
      <c r="AE52" s="91" t="s">
        <v>206</v>
      </c>
    </row>
    <row r="53" spans="1:31" ht="39.75" customHeight="1">
      <c r="A53" s="156" t="s">
        <v>109</v>
      </c>
      <c r="B53" s="156" t="s">
        <v>120</v>
      </c>
      <c r="C53" s="156"/>
      <c r="D53" s="156"/>
      <c r="E53" s="156"/>
      <c r="F53" s="156"/>
      <c r="G53" s="156" t="s">
        <v>121</v>
      </c>
      <c r="H53" s="156"/>
      <c r="I53" s="156"/>
      <c r="J53" s="156"/>
      <c r="K53" s="156"/>
      <c r="L53" s="159" t="s">
        <v>122</v>
      </c>
      <c r="M53" s="165"/>
      <c r="N53" s="165"/>
      <c r="O53" s="165"/>
      <c r="P53" s="160"/>
      <c r="Q53" s="156" t="s">
        <v>123</v>
      </c>
      <c r="R53" s="156"/>
      <c r="S53" s="156"/>
      <c r="T53" s="156"/>
      <c r="U53" s="156"/>
      <c r="V53" s="156" t="s">
        <v>205</v>
      </c>
      <c r="W53" s="156"/>
      <c r="X53" s="156"/>
      <c r="Y53" s="156"/>
      <c r="Z53" s="156"/>
      <c r="AA53" s="159" t="s">
        <v>117</v>
      </c>
      <c r="AB53" s="165"/>
      <c r="AC53" s="165"/>
      <c r="AD53" s="165"/>
      <c r="AE53" s="160"/>
    </row>
    <row r="54" spans="1:31" ht="18.75" customHeight="1">
      <c r="A54" s="156"/>
      <c r="B54" s="156"/>
      <c r="C54" s="156"/>
      <c r="D54" s="156"/>
      <c r="E54" s="156"/>
      <c r="F54" s="156"/>
      <c r="G54" s="156" t="s">
        <v>124</v>
      </c>
      <c r="H54" s="156" t="s">
        <v>125</v>
      </c>
      <c r="I54" s="156"/>
      <c r="J54" s="156"/>
      <c r="K54" s="156"/>
      <c r="L54" s="156" t="s">
        <v>124</v>
      </c>
      <c r="M54" s="159" t="s">
        <v>125</v>
      </c>
      <c r="N54" s="165"/>
      <c r="O54" s="165"/>
      <c r="P54" s="160"/>
      <c r="Q54" s="156" t="s">
        <v>124</v>
      </c>
      <c r="R54" s="156" t="s">
        <v>125</v>
      </c>
      <c r="S54" s="156"/>
      <c r="T54" s="156"/>
      <c r="U54" s="156"/>
      <c r="V54" s="156" t="s">
        <v>124</v>
      </c>
      <c r="W54" s="156" t="s">
        <v>125</v>
      </c>
      <c r="X54" s="156"/>
      <c r="Y54" s="156"/>
      <c r="Z54" s="156"/>
      <c r="AA54" s="228" t="s">
        <v>124</v>
      </c>
      <c r="AB54" s="159" t="s">
        <v>125</v>
      </c>
      <c r="AC54" s="165"/>
      <c r="AD54" s="165"/>
      <c r="AE54" s="160"/>
    </row>
    <row r="55" spans="1:31">
      <c r="A55" s="156"/>
      <c r="B55" s="156"/>
      <c r="C55" s="156"/>
      <c r="D55" s="156"/>
      <c r="E55" s="156"/>
      <c r="F55" s="156"/>
      <c r="G55" s="156"/>
      <c r="H55" s="70" t="s">
        <v>126</v>
      </c>
      <c r="I55" s="70" t="s">
        <v>127</v>
      </c>
      <c r="J55" s="70" t="s">
        <v>128</v>
      </c>
      <c r="K55" s="70" t="s">
        <v>34</v>
      </c>
      <c r="L55" s="156"/>
      <c r="M55" s="70" t="s">
        <v>126</v>
      </c>
      <c r="N55" s="70" t="s">
        <v>127</v>
      </c>
      <c r="O55" s="70" t="s">
        <v>128</v>
      </c>
      <c r="P55" s="70" t="s">
        <v>34</v>
      </c>
      <c r="Q55" s="156"/>
      <c r="R55" s="70" t="s">
        <v>126</v>
      </c>
      <c r="S55" s="70" t="s">
        <v>127</v>
      </c>
      <c r="T55" s="70" t="s">
        <v>128</v>
      </c>
      <c r="U55" s="70" t="s">
        <v>34</v>
      </c>
      <c r="V55" s="156"/>
      <c r="W55" s="70" t="s">
        <v>126</v>
      </c>
      <c r="X55" s="70" t="s">
        <v>127</v>
      </c>
      <c r="Y55" s="70" t="s">
        <v>128</v>
      </c>
      <c r="Z55" s="70" t="s">
        <v>34</v>
      </c>
      <c r="AA55" s="229"/>
      <c r="AB55" s="70" t="s">
        <v>126</v>
      </c>
      <c r="AC55" s="70" t="s">
        <v>127</v>
      </c>
      <c r="AD55" s="70" t="s">
        <v>128</v>
      </c>
      <c r="AE55" s="70" t="s">
        <v>34</v>
      </c>
    </row>
    <row r="56" spans="1:31">
      <c r="A56" s="70">
        <v>1</v>
      </c>
      <c r="B56" s="156">
        <v>2</v>
      </c>
      <c r="C56" s="156"/>
      <c r="D56" s="156"/>
      <c r="E56" s="156"/>
      <c r="F56" s="156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8">
        <v>1</v>
      </c>
      <c r="B57" s="158" t="s">
        <v>161</v>
      </c>
      <c r="C57" s="158"/>
      <c r="D57" s="158"/>
      <c r="E57" s="158"/>
      <c r="F57" s="158"/>
      <c r="G57" s="79"/>
      <c r="H57" s="79"/>
      <c r="I57" s="79"/>
      <c r="J57" s="79"/>
      <c r="K57" s="79"/>
      <c r="L57" s="80"/>
      <c r="M57" s="80"/>
      <c r="N57" s="80"/>
      <c r="O57" s="80"/>
      <c r="P57" s="80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1:31">
      <c r="A58" s="78">
        <v>2</v>
      </c>
      <c r="B58" s="158" t="s">
        <v>162</v>
      </c>
      <c r="C58" s="158"/>
      <c r="D58" s="158"/>
      <c r="E58" s="158"/>
      <c r="F58" s="158"/>
      <c r="G58" s="79"/>
      <c r="H58" s="79"/>
      <c r="I58" s="79"/>
      <c r="J58" s="79"/>
      <c r="K58" s="79"/>
      <c r="L58" s="80"/>
      <c r="M58" s="80"/>
      <c r="N58" s="80"/>
      <c r="O58" s="80"/>
      <c r="P58" s="80"/>
      <c r="Q58" s="81"/>
      <c r="R58" s="81"/>
      <c r="S58" s="81"/>
      <c r="T58" s="81"/>
      <c r="U58" s="81"/>
      <c r="V58" s="81">
        <f>W58+X58+Y58+Z58</f>
        <v>150</v>
      </c>
      <c r="W58" s="81"/>
      <c r="X58" s="81">
        <v>75</v>
      </c>
      <c r="Y58" s="81">
        <v>75</v>
      </c>
      <c r="Z58" s="81"/>
      <c r="AA58" s="81">
        <f>AB58+AC58+AD58+AE58</f>
        <v>150</v>
      </c>
      <c r="AB58" s="81"/>
      <c r="AC58" s="81">
        <v>75</v>
      </c>
      <c r="AD58" s="81">
        <v>75</v>
      </c>
      <c r="AE58" s="81"/>
    </row>
    <row r="59" spans="1:31" ht="41.25" customHeight="1">
      <c r="A59" s="78">
        <v>3</v>
      </c>
      <c r="B59" s="158" t="s">
        <v>172</v>
      </c>
      <c r="C59" s="158"/>
      <c r="D59" s="158"/>
      <c r="E59" s="158"/>
      <c r="F59" s="158"/>
      <c r="G59" s="79"/>
      <c r="H59" s="79"/>
      <c r="I59" s="79"/>
      <c r="J59" s="79"/>
      <c r="K59" s="79"/>
      <c r="L59" s="80"/>
      <c r="M59" s="80"/>
      <c r="N59" s="80"/>
      <c r="O59" s="80"/>
      <c r="P59" s="80"/>
      <c r="Q59" s="81">
        <f>R59+S59+T59+U59</f>
        <v>52</v>
      </c>
      <c r="R59" s="81">
        <v>39</v>
      </c>
      <c r="S59" s="81">
        <v>4</v>
      </c>
      <c r="T59" s="81">
        <v>4</v>
      </c>
      <c r="U59" s="81">
        <v>5</v>
      </c>
      <c r="V59" s="81"/>
      <c r="W59" s="81"/>
      <c r="X59" s="81"/>
      <c r="Y59" s="81"/>
      <c r="Z59" s="81"/>
      <c r="AA59" s="81">
        <f>AB59+AC59+AD59+AE59</f>
        <v>52</v>
      </c>
      <c r="AB59" s="81">
        <v>39</v>
      </c>
      <c r="AC59" s="81">
        <v>4</v>
      </c>
      <c r="AD59" s="81">
        <v>4</v>
      </c>
      <c r="AE59" s="81">
        <v>5</v>
      </c>
    </row>
    <row r="60" spans="1:31">
      <c r="A60" s="78">
        <v>4</v>
      </c>
      <c r="B60" s="162" t="s">
        <v>204</v>
      </c>
      <c r="C60" s="163"/>
      <c r="D60" s="163"/>
      <c r="E60" s="163"/>
      <c r="F60" s="164"/>
      <c r="G60" s="79"/>
      <c r="H60" s="79"/>
      <c r="I60" s="79"/>
      <c r="J60" s="79"/>
      <c r="K60" s="79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spans="1:31">
      <c r="A61" s="169" t="s">
        <v>117</v>
      </c>
      <c r="B61" s="170"/>
      <c r="C61" s="170"/>
      <c r="D61" s="170"/>
      <c r="E61" s="170"/>
      <c r="F61" s="171"/>
      <c r="G61" s="82">
        <f t="shared" ref="G61:AE61" si="5">SUM(G57:G60)</f>
        <v>0</v>
      </c>
      <c r="H61" s="82">
        <f t="shared" si="5"/>
        <v>0</v>
      </c>
      <c r="I61" s="82">
        <f t="shared" si="5"/>
        <v>0</v>
      </c>
      <c r="J61" s="82">
        <f t="shared" si="5"/>
        <v>0</v>
      </c>
      <c r="K61" s="82">
        <f t="shared" si="5"/>
        <v>0</v>
      </c>
      <c r="L61" s="83">
        <f t="shared" si="5"/>
        <v>0</v>
      </c>
      <c r="M61" s="83">
        <f t="shared" si="5"/>
        <v>0</v>
      </c>
      <c r="N61" s="83">
        <f t="shared" si="5"/>
        <v>0</v>
      </c>
      <c r="O61" s="83">
        <f t="shared" si="5"/>
        <v>0</v>
      </c>
      <c r="P61" s="83">
        <f t="shared" si="5"/>
        <v>0</v>
      </c>
      <c r="Q61" s="83">
        <f>Q59</f>
        <v>52</v>
      </c>
      <c r="R61" s="83">
        <f>R59</f>
        <v>39</v>
      </c>
      <c r="S61" s="83">
        <f>S59</f>
        <v>4</v>
      </c>
      <c r="T61" s="83">
        <f>T59</f>
        <v>4</v>
      </c>
      <c r="U61" s="83">
        <f>U59</f>
        <v>5</v>
      </c>
      <c r="V61" s="83">
        <f>SUM(V57:V60)</f>
        <v>150</v>
      </c>
      <c r="W61" s="83">
        <f>SUM(W57:W60)</f>
        <v>0</v>
      </c>
      <c r="X61" s="83">
        <f>SUM(X57:X60)</f>
        <v>75</v>
      </c>
      <c r="Y61" s="83">
        <f>SUM(Y57:Y60)</f>
        <v>75</v>
      </c>
      <c r="Z61" s="83">
        <f>SUM(Z57:Z60)</f>
        <v>0</v>
      </c>
      <c r="AA61" s="83">
        <f t="shared" si="5"/>
        <v>202</v>
      </c>
      <c r="AB61" s="83">
        <f t="shared" si="5"/>
        <v>39</v>
      </c>
      <c r="AC61" s="83">
        <f t="shared" si="5"/>
        <v>79</v>
      </c>
      <c r="AD61" s="83">
        <f t="shared" si="5"/>
        <v>79</v>
      </c>
      <c r="AE61" s="83">
        <f t="shared" si="5"/>
        <v>5</v>
      </c>
    </row>
    <row r="62" spans="1:31">
      <c r="A62" s="172" t="s">
        <v>129</v>
      </c>
      <c r="B62" s="173"/>
      <c r="C62" s="173"/>
      <c r="D62" s="173"/>
      <c r="E62" s="173"/>
      <c r="F62" s="17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70"/>
      <c r="X62" s="70"/>
      <c r="Y62" s="70"/>
      <c r="Z62" s="70"/>
      <c r="AA62" s="84"/>
      <c r="AB62" s="70"/>
      <c r="AC62" s="70"/>
      <c r="AD62" s="70"/>
      <c r="AE62" s="70"/>
    </row>
    <row r="63" spans="1:31">
      <c r="A63" s="85"/>
      <c r="B63" s="85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5"/>
      <c r="T63" s="85"/>
      <c r="U63" s="85"/>
      <c r="V63" s="85"/>
      <c r="W63" s="86"/>
      <c r="X63" s="85"/>
      <c r="Y63" s="85"/>
      <c r="Z63" s="85"/>
      <c r="AA63" s="85"/>
    </row>
    <row r="64" spans="1:31">
      <c r="A64" s="94"/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spans="1:31" ht="40.5">
      <c r="A65" s="66" t="s">
        <v>143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1" t="s">
        <v>119</v>
      </c>
      <c r="Y66" s="96"/>
      <c r="Z66" s="96"/>
      <c r="AA66" s="96"/>
      <c r="AB66" s="96"/>
      <c r="AC66" s="96"/>
      <c r="AD66" s="96"/>
      <c r="AE66" s="96"/>
    </row>
    <row r="67" spans="1:31" ht="18.75" customHeight="1">
      <c r="A67" s="156" t="s">
        <v>109</v>
      </c>
      <c r="B67" s="156" t="s">
        <v>130</v>
      </c>
      <c r="C67" s="156" t="s">
        <v>144</v>
      </c>
      <c r="D67" s="156"/>
      <c r="E67" s="156" t="s">
        <v>131</v>
      </c>
      <c r="F67" s="156"/>
      <c r="G67" s="156" t="s">
        <v>132</v>
      </c>
      <c r="H67" s="156"/>
      <c r="I67" s="156" t="s">
        <v>142</v>
      </c>
      <c r="J67" s="156"/>
      <c r="K67" s="159" t="s">
        <v>133</v>
      </c>
      <c r="L67" s="165"/>
      <c r="M67" s="165"/>
      <c r="N67" s="165"/>
      <c r="O67" s="165"/>
      <c r="P67" s="165"/>
      <c r="Q67" s="165"/>
      <c r="R67" s="165"/>
      <c r="S67" s="165"/>
      <c r="T67" s="160"/>
      <c r="U67" s="219" t="s">
        <v>134</v>
      </c>
      <c r="V67" s="220"/>
      <c r="W67" s="220"/>
      <c r="X67" s="220"/>
      <c r="Y67" s="221"/>
      <c r="Z67" s="97"/>
      <c r="AA67" s="97"/>
      <c r="AB67" s="97"/>
      <c r="AC67" s="97"/>
      <c r="AD67" s="97"/>
      <c r="AE67" s="97"/>
    </row>
    <row r="68" spans="1:31" ht="18.75" customHeight="1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 t="s">
        <v>135</v>
      </c>
      <c r="L68" s="156"/>
      <c r="M68" s="178" t="s">
        <v>136</v>
      </c>
      <c r="N68" s="180"/>
      <c r="O68" s="156" t="s">
        <v>137</v>
      </c>
      <c r="P68" s="156"/>
      <c r="Q68" s="156"/>
      <c r="R68" s="156"/>
      <c r="S68" s="156"/>
      <c r="T68" s="156"/>
      <c r="U68" s="222"/>
      <c r="V68" s="223"/>
      <c r="W68" s="223"/>
      <c r="X68" s="223"/>
      <c r="Y68" s="224"/>
      <c r="Z68" s="97"/>
      <c r="AA68" s="97"/>
      <c r="AB68" s="97"/>
      <c r="AC68" s="97"/>
      <c r="AD68" s="97"/>
      <c r="AE68" s="97"/>
    </row>
    <row r="69" spans="1:31" ht="69.75" customHeight="1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81"/>
      <c r="N69" s="183"/>
      <c r="O69" s="156" t="s">
        <v>138</v>
      </c>
      <c r="P69" s="156"/>
      <c r="Q69" s="156" t="s">
        <v>139</v>
      </c>
      <c r="R69" s="156"/>
      <c r="S69" s="156" t="s">
        <v>140</v>
      </c>
      <c r="T69" s="156"/>
      <c r="U69" s="225"/>
      <c r="V69" s="226"/>
      <c r="W69" s="226"/>
      <c r="X69" s="226"/>
      <c r="Y69" s="227"/>
      <c r="Z69" s="98"/>
      <c r="AA69" s="98"/>
      <c r="AB69" s="98"/>
      <c r="AC69" s="98"/>
      <c r="AD69" s="98"/>
      <c r="AE69" s="98"/>
    </row>
    <row r="70" spans="1:31">
      <c r="A70" s="70">
        <v>1</v>
      </c>
      <c r="B70" s="70">
        <v>2</v>
      </c>
      <c r="C70" s="156">
        <v>3</v>
      </c>
      <c r="D70" s="156"/>
      <c r="E70" s="156">
        <v>4</v>
      </c>
      <c r="F70" s="156"/>
      <c r="G70" s="156">
        <v>5</v>
      </c>
      <c r="H70" s="156"/>
      <c r="I70" s="156">
        <v>6</v>
      </c>
      <c r="J70" s="156"/>
      <c r="K70" s="159">
        <v>7</v>
      </c>
      <c r="L70" s="160"/>
      <c r="M70" s="159">
        <v>8</v>
      </c>
      <c r="N70" s="160"/>
      <c r="O70" s="156">
        <v>9</v>
      </c>
      <c r="P70" s="156"/>
      <c r="Q70" s="156">
        <v>10</v>
      </c>
      <c r="R70" s="156"/>
      <c r="S70" s="156">
        <v>11</v>
      </c>
      <c r="T70" s="156"/>
      <c r="U70" s="159">
        <v>12</v>
      </c>
      <c r="V70" s="165"/>
      <c r="W70" s="165"/>
      <c r="X70" s="165"/>
      <c r="Y70" s="160"/>
      <c r="Z70" s="97"/>
      <c r="AA70" s="97"/>
      <c r="AB70" s="97"/>
      <c r="AC70" s="97"/>
      <c r="AD70" s="97"/>
      <c r="AE70" s="97"/>
    </row>
    <row r="71" spans="1:31">
      <c r="A71" s="78"/>
      <c r="B71" s="87"/>
      <c r="C71" s="230"/>
      <c r="D71" s="230"/>
      <c r="E71" s="231"/>
      <c r="F71" s="231"/>
      <c r="G71" s="231"/>
      <c r="H71" s="231"/>
      <c r="I71" s="231"/>
      <c r="J71" s="231"/>
      <c r="K71" s="232"/>
      <c r="L71" s="233"/>
      <c r="M71" s="232"/>
      <c r="N71" s="233"/>
      <c r="O71" s="231"/>
      <c r="P71" s="231"/>
      <c r="Q71" s="231"/>
      <c r="R71" s="231"/>
      <c r="S71" s="231"/>
      <c r="T71" s="231"/>
      <c r="U71" s="162"/>
      <c r="V71" s="163"/>
      <c r="W71" s="163"/>
      <c r="X71" s="163"/>
      <c r="Y71" s="164"/>
      <c r="Z71" s="97"/>
      <c r="AA71" s="97"/>
      <c r="AB71" s="97"/>
      <c r="AC71" s="97"/>
      <c r="AD71" s="97"/>
      <c r="AE71" s="97"/>
    </row>
    <row r="72" spans="1:31">
      <c r="A72" s="78"/>
      <c r="B72" s="87"/>
      <c r="C72" s="230"/>
      <c r="D72" s="230"/>
      <c r="E72" s="231"/>
      <c r="F72" s="231"/>
      <c r="G72" s="231"/>
      <c r="H72" s="231"/>
      <c r="I72" s="231"/>
      <c r="J72" s="231"/>
      <c r="K72" s="232"/>
      <c r="L72" s="233"/>
      <c r="M72" s="232"/>
      <c r="N72" s="233"/>
      <c r="O72" s="231"/>
      <c r="P72" s="231"/>
      <c r="Q72" s="231"/>
      <c r="R72" s="231"/>
      <c r="S72" s="231"/>
      <c r="T72" s="231"/>
      <c r="U72" s="162"/>
      <c r="V72" s="163"/>
      <c r="W72" s="163"/>
      <c r="X72" s="163"/>
      <c r="Y72" s="164"/>
      <c r="Z72" s="97"/>
      <c r="AA72" s="97"/>
      <c r="AB72" s="97"/>
      <c r="AC72" s="97"/>
      <c r="AD72" s="97"/>
      <c r="AE72" s="97"/>
    </row>
    <row r="73" spans="1:31">
      <c r="A73" s="78"/>
      <c r="B73" s="87"/>
      <c r="C73" s="230"/>
      <c r="D73" s="230"/>
      <c r="E73" s="231"/>
      <c r="F73" s="231"/>
      <c r="G73" s="231"/>
      <c r="H73" s="231"/>
      <c r="I73" s="231"/>
      <c r="J73" s="231"/>
      <c r="K73" s="232"/>
      <c r="L73" s="233"/>
      <c r="M73" s="232"/>
      <c r="N73" s="233"/>
      <c r="O73" s="231"/>
      <c r="P73" s="231"/>
      <c r="Q73" s="231"/>
      <c r="R73" s="231"/>
      <c r="S73" s="231"/>
      <c r="T73" s="231"/>
      <c r="U73" s="162"/>
      <c r="V73" s="163"/>
      <c r="W73" s="163"/>
      <c r="X73" s="163"/>
      <c r="Y73" s="164"/>
      <c r="Z73" s="97"/>
      <c r="AA73" s="97"/>
      <c r="AB73" s="97"/>
      <c r="AC73" s="97"/>
      <c r="AD73" s="97"/>
      <c r="AE73" s="97"/>
    </row>
    <row r="74" spans="1:31">
      <c r="A74" s="196" t="s">
        <v>117</v>
      </c>
      <c r="B74" s="197"/>
      <c r="C74" s="197"/>
      <c r="D74" s="198"/>
      <c r="E74" s="234"/>
      <c r="F74" s="234"/>
      <c r="G74" s="234"/>
      <c r="H74" s="234"/>
      <c r="I74" s="234"/>
      <c r="J74" s="234"/>
      <c r="K74" s="234"/>
      <c r="L74" s="234"/>
      <c r="M74" s="235"/>
      <c r="N74" s="236"/>
      <c r="O74" s="234"/>
      <c r="P74" s="234"/>
      <c r="Q74" s="234"/>
      <c r="R74" s="234"/>
      <c r="S74" s="234"/>
      <c r="T74" s="234"/>
      <c r="U74" s="237"/>
      <c r="V74" s="238"/>
      <c r="W74" s="238"/>
      <c r="X74" s="238"/>
      <c r="Y74" s="239"/>
      <c r="Z74" s="97"/>
      <c r="AA74" s="97"/>
      <c r="AB74" s="97"/>
      <c r="AC74" s="97"/>
      <c r="AD74" s="97"/>
      <c r="AE74" s="97"/>
    </row>
    <row r="75" spans="1:31">
      <c r="A75" s="94"/>
      <c r="B75" s="94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2023-08-04T10:21:02Z</dcterms:modified>
</cp:coreProperties>
</file>